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192" windowWidth="15180" windowHeight="8592" activeTab="0"/>
  </bookViews>
  <sheets>
    <sheet name="Лист1" sheetId="1" r:id="rId1"/>
  </sheets>
  <definedNames>
    <definedName name="_xlnm.Print_Titles" localSheetId="0">'Лист1'!$10:$11</definedName>
    <definedName name="_xlnm.Print_Area" localSheetId="0">'Лист1'!$A$1:$K$142</definedName>
  </definedNames>
  <calcPr fullCalcOnLoad="1"/>
</workbook>
</file>

<file path=xl/sharedStrings.xml><?xml version="1.0" encoding="utf-8"?>
<sst xmlns="http://schemas.openxmlformats.org/spreadsheetml/2006/main" count="264" uniqueCount="143">
  <si>
    <t>Социальная сфера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</si>
  <si>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</si>
  <si>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Инфраструктурная обеспеченность населения</t>
  </si>
  <si>
    <t xml:space="preserve">Численность поголовья сельскохозяйственных животных  </t>
  </si>
  <si>
    <t>Виноград</t>
  </si>
  <si>
    <t>в том числе с твердым покрытием</t>
  </si>
  <si>
    <t xml:space="preserve">ПРОГНОЗ СОЦИАЛЬНО-ЭКОНОМИЧЕСКОГО РАЗВИТИЯ                                                                                                                                 </t>
  </si>
  <si>
    <t>ПРИЛОЖЕНИЕ</t>
  </si>
  <si>
    <t xml:space="preserve">к постановлению администрации </t>
  </si>
  <si>
    <t>Темрюкского район</t>
  </si>
  <si>
    <t>2019 год</t>
  </si>
  <si>
    <t>2020 год</t>
  </si>
  <si>
    <t>Темп роста 2020г. в % к 2019г.</t>
  </si>
  <si>
    <t>отчет</t>
  </si>
  <si>
    <t>оценка</t>
  </si>
  <si>
    <t>прогноз</t>
  </si>
  <si>
    <t>2021 год</t>
  </si>
  <si>
    <t>Темп роста 2021г. в % к 2020г.</t>
  </si>
  <si>
    <t>Вышестеблиевского сельского поселения</t>
  </si>
  <si>
    <t>2022 год</t>
  </si>
  <si>
    <t>Темп роста 2022г. в % к 2021г.</t>
  </si>
  <si>
    <t>Среднегодовая численность постоянного населения – всего</t>
  </si>
  <si>
    <t>тыс.чел.</t>
  </si>
  <si>
    <t>руб.</t>
  </si>
  <si>
    <t>Номинальная начисленная среднемесячная заработная плата</t>
  </si>
  <si>
    <t>Численность личных подсобных хозяйств</t>
  </si>
  <si>
    <t>единиц</t>
  </si>
  <si>
    <t>Численность занятых в личных подсобных хозяйствах</t>
  </si>
  <si>
    <t>Уровень регистрируемой безработицы к численности трудоспособного населения в трудоспособном возрасте</t>
  </si>
  <si>
    <t>%</t>
  </si>
  <si>
    <t>Численность зарегистрированных безработных</t>
  </si>
  <si>
    <t>человек</t>
  </si>
  <si>
    <t xml:space="preserve">Прибыль прибыльных предприятий </t>
  </si>
  <si>
    <t>млн.руб.</t>
  </si>
  <si>
    <t xml:space="preserve">в т.ч. по крупным и средним </t>
  </si>
  <si>
    <t xml:space="preserve">Убыток предприятий </t>
  </si>
  <si>
    <t>Прибыль (убыток) – сальдо</t>
  </si>
  <si>
    <t>Фонд оплаты труда (по данным Краснодарстата)</t>
  </si>
  <si>
    <t>Промышленная деятельность (раздел С+D+E)</t>
  </si>
  <si>
    <t>в т.ч. по крупным и средним</t>
  </si>
  <si>
    <t>Обрабатывающие производства (D)</t>
  </si>
  <si>
    <t xml:space="preserve">в т.ч. по крупным и средним  </t>
  </si>
  <si>
    <t>Вина игристые и газированные из свежего винограда</t>
  </si>
  <si>
    <t>тыс.дал.</t>
  </si>
  <si>
    <t>Вина из свежего винограда, кроме вин игристых и газированных</t>
  </si>
  <si>
    <t>Вина фруктовые</t>
  </si>
  <si>
    <t>Напитки винные, изготавливаемые без добавления этилового спирта</t>
  </si>
  <si>
    <t>Объем продукции сельского хозяйства всех категорий хозяйств (темп роста указан в сопоставимых ценах, %)</t>
  </si>
  <si>
    <t>Общая площадь виноградников у сельскохозяйственных предприятий</t>
  </si>
  <si>
    <t>га</t>
  </si>
  <si>
    <t>Производство основных видов сельскохозяйственной продукции</t>
  </si>
  <si>
    <t>Зерно (в весе  после доработки)</t>
  </si>
  <si>
    <t>тыс.тонн</t>
  </si>
  <si>
    <t xml:space="preserve">в том числе сельхозорганизациях </t>
  </si>
  <si>
    <t>КФХ и инд.предприниматели</t>
  </si>
  <si>
    <t>в личных подсобных хозяйствах</t>
  </si>
  <si>
    <t>подсолнечник (в весе после доработки)</t>
  </si>
  <si>
    <t>тыс. тонн</t>
  </si>
  <si>
    <t>Картофель - всего</t>
  </si>
  <si>
    <t xml:space="preserve">Овощи - всего </t>
  </si>
  <si>
    <t>Плоды и ягоды, всего</t>
  </si>
  <si>
    <t>Бахчевые</t>
  </si>
  <si>
    <t>Скот и птица (в живом весе)- всего</t>
  </si>
  <si>
    <t>Молоко- всего</t>
  </si>
  <si>
    <t>Яйца- всего</t>
  </si>
  <si>
    <t>млн.шт.</t>
  </si>
  <si>
    <t xml:space="preserve">Крупный рогатый скот </t>
  </si>
  <si>
    <t>голов</t>
  </si>
  <si>
    <t xml:space="preserve">из общего поголовья крупного рогатого скота — коровы </t>
  </si>
  <si>
    <t xml:space="preserve">Овцы и козы </t>
  </si>
  <si>
    <t xml:space="preserve">Птица </t>
  </si>
  <si>
    <t>тыс.голов</t>
  </si>
  <si>
    <t>в т.ч. по крупным и средним (темп роста указан в сопоставимых ценах, %)</t>
  </si>
  <si>
    <t xml:space="preserve">Объем инвестиций в основной капитал за счет всех источников финансирования </t>
  </si>
  <si>
    <t xml:space="preserve">Объем работ, выполненных собственными силами по виду деятельности строительство </t>
  </si>
  <si>
    <t xml:space="preserve">Малый бизнес </t>
  </si>
  <si>
    <t xml:space="preserve">Количество субъектов малого предпринимательства </t>
  </si>
  <si>
    <t>Численность работников в малом предпринимательстве</t>
  </si>
  <si>
    <t>Общий объем расходов муниципального образования  на развитие и поддержку малого предпринимательства в расчете на 1 малое предприятие (в рамках муниципальной целевой программы)</t>
  </si>
  <si>
    <t>рублей</t>
  </si>
  <si>
    <t xml:space="preserve">Количество субъектов среднего предпринимательства 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</si>
  <si>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</si>
  <si>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</si>
  <si>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общеобразовательных</t>
  </si>
  <si>
    <t xml:space="preserve">жилых домов предприятиями за счет всех источников финансирования </t>
  </si>
  <si>
    <t>тыс.кв.м общей площади</t>
  </si>
  <si>
    <t xml:space="preserve">из общего итога - построенные населением за свой счет и с помощью кредитов </t>
  </si>
  <si>
    <t>Средняя обеспеченность населения площадью жилых квартир (на конец года)</t>
  </si>
  <si>
    <t>кв.м. на 1 чел.</t>
  </si>
  <si>
    <t>амбулаторно-поликлиническими учреждениями</t>
  </si>
  <si>
    <t>посещений в смену на 10 тыс. жителей</t>
  </si>
  <si>
    <t>врачами (фактически)</t>
  </si>
  <si>
    <t>чел. на 10 тыс.населения</t>
  </si>
  <si>
    <t>врачами (по штату)</t>
  </si>
  <si>
    <t xml:space="preserve">средним медицинским персоналом (фактически) </t>
  </si>
  <si>
    <t xml:space="preserve">средним медицинским персоналом (по штату) </t>
  </si>
  <si>
    <t>дошкольными образовательными учреждениями</t>
  </si>
  <si>
    <t>мест на 1000 детей дошкольного возраста</t>
  </si>
  <si>
    <t>количество мест в учреждениях дошкольного образования</t>
  </si>
  <si>
    <t>мест</t>
  </si>
  <si>
    <t>количество детей дошкольного возраста, находящихся в очереди в учреждения дошкольного образования</t>
  </si>
  <si>
    <t>обеспеченность спортивными сооружениями</t>
  </si>
  <si>
    <t>кв.м. на 1 тыс.населения</t>
  </si>
  <si>
    <t>удельный вес населения, занимающегося спортом</t>
  </si>
  <si>
    <t>в том числе:</t>
  </si>
  <si>
    <t>количество организаций муниципальной формы собственности</t>
  </si>
  <si>
    <t>количество организаций частной формы собственности (с учетом обособленных подразделений)</t>
  </si>
  <si>
    <t>индивидуальных предпринимателей</t>
  </si>
  <si>
    <t xml:space="preserve">Протяженность освещенных улиц </t>
  </si>
  <si>
    <t>км</t>
  </si>
  <si>
    <t xml:space="preserve">Протяженность водопроводных сетей, всего: </t>
  </si>
  <si>
    <t>протяженность разводящих водопроводных сетей в поселениях</t>
  </si>
  <si>
    <t>Протяженность автомобильных дорог местного значения</t>
  </si>
  <si>
    <t>Удельный вес газифицированных квартир (домовладений) от общего количества квартир (домовладений)</t>
  </si>
  <si>
    <t>Обеспеченность населения объектами розничной торговли</t>
  </si>
  <si>
    <t>Обеспеченность населения объектами общественного питания</t>
  </si>
  <si>
    <t>посадочных мест на 1 тыс. населения</t>
  </si>
  <si>
    <t xml:space="preserve">Благоустройство </t>
  </si>
  <si>
    <t>Протяженность отремонтированных автомобильных дорог местного значения с твердым покрытием</t>
  </si>
  <si>
    <t xml:space="preserve">Количество высаженных зеленых насаждений </t>
  </si>
  <si>
    <t>шт.</t>
  </si>
  <si>
    <t>Количество установленных светильников наружного освещения</t>
  </si>
  <si>
    <t>Показатель</t>
  </si>
  <si>
    <t>Единица измерения</t>
  </si>
  <si>
    <t>Начальник финансового отдела администрации Вышестеблиевского сельского поселения Темрюкского района</t>
  </si>
  <si>
    <t>Е.Ю.Пивень</t>
  </si>
  <si>
    <t>Водоснабжение, водоотведение, сбор и утилизация отходов</t>
  </si>
  <si>
    <t>водоснабжение, водоотведение</t>
  </si>
  <si>
    <t>сбор и утилизация отходов</t>
  </si>
  <si>
    <t>Оборот розничной торговли (темп роста указан в сопоставимых ценах, %)</t>
  </si>
  <si>
    <t>Оборот общественного питания (темп роста указан в сопоставимых ценах, %)</t>
  </si>
  <si>
    <t>Количество групп альтернативных моделей дошкольного образования</t>
  </si>
  <si>
    <t>Среднегодовая численность занятых в экономике</t>
  </si>
  <si>
    <t>Производство основных видов промышленной продукции в натуральном выражении</t>
  </si>
  <si>
    <t>Численность учащихся в учреждениях</t>
  </si>
  <si>
    <t>Выпуск специалистов учреждениями</t>
  </si>
  <si>
    <t>Обеспеченность населения учреждениями социально-культурной сферы</t>
  </si>
  <si>
    <t>Ввод в эксплуатацию</t>
  </si>
  <si>
    <t>Количество организаций  зарегистрированных на территории муниципального образования</t>
  </si>
  <si>
    <t>от_____________ года № ___</t>
  </si>
  <si>
    <t>Вышестеблиевского сельского поселения Темрюкского района на 2021  год и плановый период 2022 и 2023 годов</t>
  </si>
  <si>
    <t>2023 год</t>
  </si>
  <si>
    <t>Темп роста 2023г. в % к 2022г.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</si>
</sst>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_р_."/>
    <numFmt numFmtId="182" formatCode="#,##0.000"/>
    <numFmt numFmtId="183" formatCode="#,##0.0"/>
    <numFmt numFmtId="184" formatCode="#,##0.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4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178" fontId="3" fillId="35" borderId="18" xfId="0" applyNumberFormat="1" applyFont="1" applyFill="1" applyBorder="1" applyAlignment="1">
      <alignment/>
    </xf>
    <xf numFmtId="2" fontId="3" fillId="33" borderId="19" xfId="0" applyNumberFormat="1" applyFont="1" applyFill="1" applyBorder="1" applyAlignment="1">
      <alignment horizontal="center" vertical="center"/>
    </xf>
    <xf numFmtId="178" fontId="3" fillId="36" borderId="18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178" fontId="2" fillId="0" borderId="18" xfId="0" applyNumberFormat="1" applyFont="1" applyBorder="1" applyAlignment="1">
      <alignment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78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78" fontId="2" fillId="0" borderId="0" xfId="0" applyNumberFormat="1" applyFont="1" applyBorder="1" applyAlignment="1">
      <alignment/>
    </xf>
    <xf numFmtId="178" fontId="3" fillId="35" borderId="0" xfId="0" applyNumberFormat="1" applyFont="1" applyFill="1" applyBorder="1" applyAlignment="1">
      <alignment/>
    </xf>
    <xf numFmtId="178" fontId="3" fillId="36" borderId="0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0" fontId="5" fillId="4" borderId="0" xfId="0" applyFont="1" applyFill="1" applyAlignment="1">
      <alignment/>
    </xf>
    <xf numFmtId="4" fontId="5" fillId="33" borderId="24" xfId="0" applyNumberFormat="1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top"/>
    </xf>
    <xf numFmtId="4" fontId="5" fillId="33" borderId="12" xfId="0" applyNumberFormat="1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 wrapText="1"/>
    </xf>
    <xf numFmtId="4" fontId="3" fillId="33" borderId="26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 horizontal="center" vertical="center"/>
    </xf>
    <xf numFmtId="4" fontId="10" fillId="33" borderId="16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3" fillId="33" borderId="23" xfId="0" applyNumberFormat="1" applyFont="1" applyFill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/>
    </xf>
    <xf numFmtId="4" fontId="5" fillId="33" borderId="23" xfId="0" applyNumberFormat="1" applyFont="1" applyFill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3" fillId="33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2" fontId="3" fillId="33" borderId="27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top"/>
    </xf>
    <xf numFmtId="4" fontId="5" fillId="34" borderId="16" xfId="0" applyNumberFormat="1" applyFont="1" applyFill="1" applyBorder="1" applyAlignment="1">
      <alignment horizontal="center" vertical="center"/>
    </xf>
    <xf numFmtId="4" fontId="5" fillId="34" borderId="25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9"/>
  <sheetViews>
    <sheetView tabSelected="1" view="pageBreakPreview" zoomScale="110" zoomScaleSheetLayoutView="110" zoomScalePageLayoutView="50" workbookViewId="0" topLeftCell="A1">
      <selection activeCell="J10" sqref="J10"/>
    </sheetView>
  </sheetViews>
  <sheetFormatPr defaultColWidth="9.125" defaultRowHeight="12.75"/>
  <cols>
    <col min="1" max="1" width="46.875" style="2" customWidth="1"/>
    <col min="2" max="2" width="10.00390625" style="2" customWidth="1"/>
    <col min="3" max="3" width="11.125" style="23" customWidth="1"/>
    <col min="4" max="4" width="12.375" style="25" customWidth="1"/>
    <col min="5" max="5" width="9.625" style="27" customWidth="1"/>
    <col min="6" max="6" width="10.125" style="25" customWidth="1"/>
    <col min="7" max="7" width="9.625" style="27" customWidth="1"/>
    <col min="8" max="8" width="11.00390625" style="28" customWidth="1"/>
    <col min="9" max="9" width="9.125" style="27" customWidth="1"/>
    <col min="10" max="10" width="12.375" style="28" customWidth="1"/>
    <col min="11" max="11" width="9.125" style="26" customWidth="1"/>
    <col min="12" max="16384" width="9.125" style="1" customWidth="1"/>
  </cols>
  <sheetData>
    <row r="1" spans="2:11" ht="18">
      <c r="B1" s="31"/>
      <c r="C1" s="41"/>
      <c r="D1" s="41"/>
      <c r="E1" s="31"/>
      <c r="F1" s="87" t="s">
        <v>7</v>
      </c>
      <c r="G1" s="87"/>
      <c r="H1" s="87"/>
      <c r="I1" s="87"/>
      <c r="J1" s="87"/>
      <c r="K1" s="87"/>
    </row>
    <row r="2" spans="2:11" ht="18">
      <c r="B2" s="31"/>
      <c r="C2" s="41"/>
      <c r="D2" s="41"/>
      <c r="E2" s="31"/>
      <c r="F2" s="87" t="s">
        <v>8</v>
      </c>
      <c r="G2" s="87"/>
      <c r="H2" s="87"/>
      <c r="I2" s="87"/>
      <c r="J2" s="87"/>
      <c r="K2" s="87"/>
    </row>
    <row r="3" spans="2:11" ht="18">
      <c r="B3" s="31"/>
      <c r="C3" s="41"/>
      <c r="D3" s="41"/>
      <c r="E3" s="31"/>
      <c r="F3" s="87" t="s">
        <v>18</v>
      </c>
      <c r="G3" s="87"/>
      <c r="H3" s="87"/>
      <c r="I3" s="87"/>
      <c r="J3" s="87"/>
      <c r="K3" s="87"/>
    </row>
    <row r="4" spans="2:11" ht="18">
      <c r="B4" s="31"/>
      <c r="C4" s="41"/>
      <c r="D4" s="41"/>
      <c r="E4" s="31"/>
      <c r="F4" s="87" t="s">
        <v>9</v>
      </c>
      <c r="G4" s="87"/>
      <c r="H4" s="87"/>
      <c r="I4" s="87"/>
      <c r="J4" s="87"/>
      <c r="K4" s="87"/>
    </row>
    <row r="5" spans="2:11" ht="18">
      <c r="B5" s="31"/>
      <c r="C5" s="41"/>
      <c r="D5" s="41"/>
      <c r="E5" s="31"/>
      <c r="F5" s="87" t="s">
        <v>139</v>
      </c>
      <c r="G5" s="87"/>
      <c r="H5" s="87"/>
      <c r="I5" s="87"/>
      <c r="J5" s="87"/>
      <c r="K5" s="87"/>
    </row>
    <row r="6" spans="2:11" ht="16.5" customHeight="1">
      <c r="B6" s="31"/>
      <c r="C6" s="41"/>
      <c r="D6" s="41"/>
      <c r="E6" s="42"/>
      <c r="F6" s="40"/>
      <c r="G6" s="42"/>
      <c r="H6" s="43"/>
      <c r="I6" s="31"/>
      <c r="J6" s="43"/>
      <c r="K6" s="31"/>
    </row>
    <row r="7" spans="1:12" ht="33" customHeight="1">
      <c r="A7" s="92" t="s">
        <v>6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5"/>
    </row>
    <row r="8" spans="1:12" ht="33" customHeight="1">
      <c r="A8" s="92" t="s">
        <v>140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6"/>
    </row>
    <row r="9" spans="2:11" ht="10.5" customHeight="1" thickBot="1">
      <c r="B9" s="31"/>
      <c r="C9" s="41"/>
      <c r="D9" s="41"/>
      <c r="E9" s="31"/>
      <c r="F9" s="41"/>
      <c r="G9" s="31"/>
      <c r="H9" s="43"/>
      <c r="I9" s="31"/>
      <c r="J9" s="43"/>
      <c r="K9" s="31"/>
    </row>
    <row r="10" spans="1:11" s="8" customFormat="1" ht="25.5" customHeight="1" thickBot="1">
      <c r="A10" s="88" t="s">
        <v>122</v>
      </c>
      <c r="B10" s="93" t="s">
        <v>123</v>
      </c>
      <c r="C10" s="15" t="s">
        <v>10</v>
      </c>
      <c r="D10" s="24" t="s">
        <v>11</v>
      </c>
      <c r="E10" s="90" t="s">
        <v>12</v>
      </c>
      <c r="F10" s="15" t="s">
        <v>16</v>
      </c>
      <c r="G10" s="90" t="s">
        <v>17</v>
      </c>
      <c r="H10" s="15" t="s">
        <v>19</v>
      </c>
      <c r="I10" s="90" t="s">
        <v>20</v>
      </c>
      <c r="J10" s="15" t="s">
        <v>141</v>
      </c>
      <c r="K10" s="93" t="s">
        <v>142</v>
      </c>
    </row>
    <row r="11" spans="1:11" s="8" customFormat="1" ht="42" customHeight="1" thickBot="1">
      <c r="A11" s="89"/>
      <c r="B11" s="95"/>
      <c r="C11" s="15" t="s">
        <v>13</v>
      </c>
      <c r="D11" s="15" t="s">
        <v>14</v>
      </c>
      <c r="E11" s="91"/>
      <c r="F11" s="15" t="s">
        <v>15</v>
      </c>
      <c r="G11" s="91"/>
      <c r="H11" s="15" t="s">
        <v>15</v>
      </c>
      <c r="I11" s="91"/>
      <c r="J11" s="15" t="s">
        <v>15</v>
      </c>
      <c r="K11" s="94"/>
    </row>
    <row r="12" spans="1:11" s="8" customFormat="1" ht="30" customHeight="1">
      <c r="A12" s="10" t="s">
        <v>21</v>
      </c>
      <c r="B12" s="16" t="s">
        <v>22</v>
      </c>
      <c r="C12" s="21">
        <v>6.1</v>
      </c>
      <c r="D12" s="21">
        <v>6.1</v>
      </c>
      <c r="E12" s="46">
        <f>D12/C12*100</f>
        <v>100</v>
      </c>
      <c r="F12" s="21">
        <v>6.1</v>
      </c>
      <c r="G12" s="46">
        <f>F12/D12*100</f>
        <v>100</v>
      </c>
      <c r="H12" s="21">
        <v>6.1</v>
      </c>
      <c r="I12" s="46">
        <f>H12/F12*100</f>
        <v>100</v>
      </c>
      <c r="J12" s="21">
        <v>6.1</v>
      </c>
      <c r="K12" s="51">
        <f>J12/H12*100</f>
        <v>100</v>
      </c>
    </row>
    <row r="13" spans="1:11" s="7" customFormat="1" ht="12.75">
      <c r="A13" s="10" t="s">
        <v>132</v>
      </c>
      <c r="B13" s="72" t="s">
        <v>22</v>
      </c>
      <c r="C13" s="20">
        <v>3.2</v>
      </c>
      <c r="D13" s="73">
        <v>3.2</v>
      </c>
      <c r="E13" s="54">
        <f aca="true" t="shared" si="0" ref="E13:E24">D13/C13*100</f>
        <v>100</v>
      </c>
      <c r="F13" s="73">
        <v>3.2</v>
      </c>
      <c r="G13" s="46">
        <f aca="true" t="shared" si="1" ref="G13:G31">F13/D13*100</f>
        <v>100</v>
      </c>
      <c r="H13" s="73">
        <v>3.208</v>
      </c>
      <c r="I13" s="54">
        <f aca="true" t="shared" si="2" ref="I13:I42">H13/F13*100</f>
        <v>100.25</v>
      </c>
      <c r="J13" s="73">
        <v>3.208</v>
      </c>
      <c r="K13" s="54">
        <f aca="true" t="shared" si="3" ref="K13:K38">J13/H13*100</f>
        <v>100</v>
      </c>
    </row>
    <row r="14" spans="1:11" s="7" customFormat="1" ht="28.5" customHeight="1">
      <c r="A14" s="11" t="s">
        <v>24</v>
      </c>
      <c r="B14" s="16" t="s">
        <v>23</v>
      </c>
      <c r="C14" s="20">
        <f>C22/C13*100</f>
        <v>30225</v>
      </c>
      <c r="D14" s="71">
        <f>D22/D13*100</f>
        <v>29487.5</v>
      </c>
      <c r="E14" s="22">
        <f t="shared" si="0"/>
        <v>97.55996691480563</v>
      </c>
      <c r="F14" s="71">
        <f>F22/F13*100</f>
        <v>29659.375</v>
      </c>
      <c r="G14" s="46">
        <f t="shared" si="1"/>
        <v>100.58287409919457</v>
      </c>
      <c r="H14" s="20">
        <f>H22/H13*100</f>
        <v>29822.319201995015</v>
      </c>
      <c r="I14" s="22">
        <f t="shared" si="2"/>
        <v>100.54938515054688</v>
      </c>
      <c r="J14" s="20">
        <v>29985.26</v>
      </c>
      <c r="K14" s="52">
        <f t="shared" si="3"/>
        <v>100.54637198703877</v>
      </c>
    </row>
    <row r="15" spans="1:11" s="8" customFormat="1" ht="17.25" customHeight="1">
      <c r="A15" s="10" t="s">
        <v>25</v>
      </c>
      <c r="B15" s="16" t="s">
        <v>26</v>
      </c>
      <c r="C15" s="20">
        <v>2413</v>
      </c>
      <c r="D15" s="20">
        <v>2414</v>
      </c>
      <c r="E15" s="22">
        <f t="shared" si="0"/>
        <v>100.04144218814754</v>
      </c>
      <c r="F15" s="20">
        <v>2415</v>
      </c>
      <c r="G15" s="46">
        <f t="shared" si="1"/>
        <v>100.04142502071251</v>
      </c>
      <c r="H15" s="20">
        <v>2415</v>
      </c>
      <c r="I15" s="22">
        <f t="shared" si="2"/>
        <v>100</v>
      </c>
      <c r="J15" s="20">
        <v>2415</v>
      </c>
      <c r="K15" s="52">
        <f t="shared" si="3"/>
        <v>100</v>
      </c>
    </row>
    <row r="16" spans="1:11" ht="12.75">
      <c r="A16" s="10" t="s">
        <v>27</v>
      </c>
      <c r="B16" s="16" t="s">
        <v>22</v>
      </c>
      <c r="C16" s="20">
        <v>5.3</v>
      </c>
      <c r="D16" s="20">
        <v>5.31</v>
      </c>
      <c r="E16" s="22">
        <f t="shared" si="0"/>
        <v>100.18867924528301</v>
      </c>
      <c r="F16" s="20">
        <v>5.32</v>
      </c>
      <c r="G16" s="46">
        <f t="shared" si="1"/>
        <v>100.18832391713748</v>
      </c>
      <c r="H16" s="20">
        <v>5.32</v>
      </c>
      <c r="I16" s="22">
        <f t="shared" si="2"/>
        <v>100</v>
      </c>
      <c r="J16" s="20">
        <v>5.33</v>
      </c>
      <c r="K16" s="52">
        <f t="shared" si="3"/>
        <v>100.18796992481202</v>
      </c>
    </row>
    <row r="17" spans="1:11" s="7" customFormat="1" ht="30.75" customHeight="1">
      <c r="A17" s="10" t="s">
        <v>28</v>
      </c>
      <c r="B17" s="16" t="s">
        <v>29</v>
      </c>
      <c r="C17" s="20">
        <v>0.3</v>
      </c>
      <c r="D17" s="20">
        <v>0.25</v>
      </c>
      <c r="E17" s="22">
        <f t="shared" si="0"/>
        <v>83.33333333333334</v>
      </c>
      <c r="F17" s="20">
        <v>0.25</v>
      </c>
      <c r="G17" s="46">
        <f t="shared" si="1"/>
        <v>100</v>
      </c>
      <c r="H17" s="20">
        <v>0.25</v>
      </c>
      <c r="I17" s="22">
        <f t="shared" si="2"/>
        <v>100</v>
      </c>
      <c r="J17" s="20">
        <v>0.25</v>
      </c>
      <c r="K17" s="52">
        <f t="shared" si="3"/>
        <v>100</v>
      </c>
    </row>
    <row r="18" spans="1:11" s="7" customFormat="1" ht="16.5" customHeight="1">
      <c r="A18" s="10" t="s">
        <v>30</v>
      </c>
      <c r="B18" s="16" t="s">
        <v>31</v>
      </c>
      <c r="C18" s="44">
        <v>11</v>
      </c>
      <c r="D18" s="44">
        <v>10.8</v>
      </c>
      <c r="E18" s="22">
        <f t="shared" si="0"/>
        <v>98.18181818181819</v>
      </c>
      <c r="F18" s="44">
        <v>10.8</v>
      </c>
      <c r="G18" s="46">
        <f t="shared" si="1"/>
        <v>100</v>
      </c>
      <c r="H18" s="44">
        <v>10</v>
      </c>
      <c r="I18" s="22">
        <f t="shared" si="2"/>
        <v>92.59259259259258</v>
      </c>
      <c r="J18" s="44">
        <v>10</v>
      </c>
      <c r="K18" s="52">
        <f t="shared" si="3"/>
        <v>100</v>
      </c>
    </row>
    <row r="19" spans="1:11" s="8" customFormat="1" ht="16.5" customHeight="1">
      <c r="A19" s="12" t="s">
        <v>32</v>
      </c>
      <c r="B19" s="16" t="s">
        <v>33</v>
      </c>
      <c r="C19" s="44">
        <v>465.36</v>
      </c>
      <c r="D19" s="44">
        <v>498.81</v>
      </c>
      <c r="E19" s="22">
        <f t="shared" si="0"/>
        <v>107.18798349664776</v>
      </c>
      <c r="F19" s="44">
        <v>526.97</v>
      </c>
      <c r="G19" s="46">
        <f t="shared" si="1"/>
        <v>105.64543613800848</v>
      </c>
      <c r="H19" s="44">
        <v>556.57</v>
      </c>
      <c r="I19" s="22">
        <f t="shared" si="2"/>
        <v>105.6170180465681</v>
      </c>
      <c r="J19" s="44">
        <v>614.33</v>
      </c>
      <c r="K19" s="52">
        <f t="shared" si="3"/>
        <v>110.37785004581633</v>
      </c>
    </row>
    <row r="20" spans="1:11" s="8" customFormat="1" ht="12.75">
      <c r="A20" s="12" t="s">
        <v>35</v>
      </c>
      <c r="B20" s="16" t="s">
        <v>33</v>
      </c>
      <c r="C20" s="44">
        <v>58.72</v>
      </c>
      <c r="D20" s="44">
        <v>58.11</v>
      </c>
      <c r="E20" s="22">
        <f t="shared" si="0"/>
        <v>98.96117166212535</v>
      </c>
      <c r="F20" s="44">
        <v>57.27</v>
      </c>
      <c r="G20" s="46">
        <f t="shared" si="1"/>
        <v>98.55446566855963</v>
      </c>
      <c r="H20" s="44">
        <v>55.72</v>
      </c>
      <c r="I20" s="22">
        <f t="shared" si="2"/>
        <v>97.29352191374193</v>
      </c>
      <c r="J20" s="44">
        <v>55.72</v>
      </c>
      <c r="K20" s="52">
        <f t="shared" si="3"/>
        <v>100</v>
      </c>
    </row>
    <row r="21" spans="1:11" s="8" customFormat="1" ht="12.75">
      <c r="A21" s="12" t="s">
        <v>36</v>
      </c>
      <c r="B21" s="16" t="s">
        <v>33</v>
      </c>
      <c r="C21" s="44">
        <f>C19-C20</f>
        <v>406.64</v>
      </c>
      <c r="D21" s="44">
        <f>D19-D20</f>
        <v>440.7</v>
      </c>
      <c r="E21" s="22">
        <f t="shared" si="0"/>
        <v>108.37595907928387</v>
      </c>
      <c r="F21" s="20">
        <f>F19-F20</f>
        <v>469.70000000000005</v>
      </c>
      <c r="G21" s="46">
        <f t="shared" si="1"/>
        <v>106.5804402087588</v>
      </c>
      <c r="H21" s="20">
        <f>H19-H20</f>
        <v>500.85</v>
      </c>
      <c r="I21" s="22">
        <f t="shared" si="2"/>
        <v>106.63189269746647</v>
      </c>
      <c r="J21" s="20">
        <v>616.5</v>
      </c>
      <c r="K21" s="52">
        <f t="shared" si="3"/>
        <v>123.09074573225516</v>
      </c>
    </row>
    <row r="22" spans="1:11" s="8" customFormat="1" ht="12.75">
      <c r="A22" s="74" t="s">
        <v>37</v>
      </c>
      <c r="B22" s="75" t="s">
        <v>33</v>
      </c>
      <c r="C22" s="76">
        <v>967.2</v>
      </c>
      <c r="D22" s="76">
        <v>943.6</v>
      </c>
      <c r="E22" s="77">
        <f t="shared" si="0"/>
        <v>97.55996691480561</v>
      </c>
      <c r="F22" s="76">
        <v>949.1</v>
      </c>
      <c r="G22" s="46">
        <f t="shared" si="1"/>
        <v>100.58287409919457</v>
      </c>
      <c r="H22" s="76">
        <v>956.7</v>
      </c>
      <c r="I22" s="77">
        <f t="shared" si="2"/>
        <v>100.80075861342324</v>
      </c>
      <c r="J22" s="76">
        <v>970.1</v>
      </c>
      <c r="K22" s="78">
        <f t="shared" si="3"/>
        <v>101.40064806104317</v>
      </c>
    </row>
    <row r="23" spans="1:11" s="8" customFormat="1" ht="12.75">
      <c r="A23" s="12" t="s">
        <v>38</v>
      </c>
      <c r="B23" s="16" t="s">
        <v>33</v>
      </c>
      <c r="C23" s="53">
        <v>2219.65</v>
      </c>
      <c r="D23" s="22">
        <v>2364.116</v>
      </c>
      <c r="E23" s="22">
        <f t="shared" si="0"/>
        <v>106.50850359290878</v>
      </c>
      <c r="F23" s="22">
        <v>2523.128</v>
      </c>
      <c r="G23" s="46">
        <f t="shared" si="1"/>
        <v>106.72606589524372</v>
      </c>
      <c r="H23" s="22">
        <v>2715.991</v>
      </c>
      <c r="I23" s="22">
        <f t="shared" si="2"/>
        <v>107.6438056253983</v>
      </c>
      <c r="J23" s="22">
        <v>2930.15</v>
      </c>
      <c r="K23" s="52">
        <f t="shared" si="3"/>
        <v>107.88511449412019</v>
      </c>
    </row>
    <row r="24" spans="1:11" s="8" customFormat="1" ht="12.75">
      <c r="A24" s="11" t="s">
        <v>39</v>
      </c>
      <c r="B24" s="16" t="s">
        <v>33</v>
      </c>
      <c r="C24" s="44">
        <v>2219.65</v>
      </c>
      <c r="D24" s="20">
        <v>2364.116</v>
      </c>
      <c r="E24" s="22">
        <f t="shared" si="0"/>
        <v>106.50850359290878</v>
      </c>
      <c r="F24" s="20">
        <v>2523.128</v>
      </c>
      <c r="G24" s="46">
        <f t="shared" si="1"/>
        <v>106.72606589524372</v>
      </c>
      <c r="H24" s="20">
        <v>2715.991</v>
      </c>
      <c r="I24" s="22">
        <f t="shared" si="2"/>
        <v>107.6438056253983</v>
      </c>
      <c r="J24" s="20">
        <f>J23</f>
        <v>2930.15</v>
      </c>
      <c r="K24" s="52">
        <f t="shared" si="3"/>
        <v>107.88511449412019</v>
      </c>
    </row>
    <row r="25" spans="1:11" s="8" customFormat="1" ht="12.75">
      <c r="A25" s="12" t="s">
        <v>40</v>
      </c>
      <c r="B25" s="16" t="s">
        <v>33</v>
      </c>
      <c r="C25" s="22">
        <v>2207.438</v>
      </c>
      <c r="D25" s="22">
        <v>2351.152</v>
      </c>
      <c r="E25" s="22">
        <f>D25/C25*100</f>
        <v>106.51044332841964</v>
      </c>
      <c r="F25" s="22">
        <v>2509.255</v>
      </c>
      <c r="G25" s="46">
        <f t="shared" si="1"/>
        <v>106.72449080280646</v>
      </c>
      <c r="H25" s="22">
        <v>2701.02</v>
      </c>
      <c r="I25" s="22">
        <f t="shared" si="2"/>
        <v>107.64230817513565</v>
      </c>
      <c r="J25" s="22">
        <v>2892.8</v>
      </c>
      <c r="K25" s="52">
        <f t="shared" si="3"/>
        <v>107.10028063472319</v>
      </c>
    </row>
    <row r="26" spans="1:11" s="8" customFormat="1" ht="12.75">
      <c r="A26" s="11" t="s">
        <v>41</v>
      </c>
      <c r="B26" s="16" t="s">
        <v>33</v>
      </c>
      <c r="C26" s="20">
        <v>2207.438</v>
      </c>
      <c r="D26" s="20">
        <v>2351.152</v>
      </c>
      <c r="E26" s="22">
        <f>D26/C26*100</f>
        <v>106.51044332841964</v>
      </c>
      <c r="F26" s="20">
        <v>2509.255</v>
      </c>
      <c r="G26" s="46">
        <f t="shared" si="1"/>
        <v>106.72449080280646</v>
      </c>
      <c r="H26" s="20">
        <v>2701.02</v>
      </c>
      <c r="I26" s="22">
        <f t="shared" si="2"/>
        <v>107.64230817513565</v>
      </c>
      <c r="J26" s="20">
        <f>J25</f>
        <v>2892.8</v>
      </c>
      <c r="K26" s="52">
        <f t="shared" si="3"/>
        <v>107.10028063472319</v>
      </c>
    </row>
    <row r="27" spans="1:11" s="7" customFormat="1" ht="26.25">
      <c r="A27" s="12" t="s">
        <v>126</v>
      </c>
      <c r="B27" s="16" t="s">
        <v>33</v>
      </c>
      <c r="C27" s="22">
        <f>C28+C30</f>
        <v>12.212</v>
      </c>
      <c r="D27" s="22">
        <f>D28+D30</f>
        <v>12.982</v>
      </c>
      <c r="E27" s="22">
        <f aca="true" t="shared" si="4" ref="E27:E40">D27/C27*100</f>
        <v>106.30527350147396</v>
      </c>
      <c r="F27" s="22">
        <f>F28+F30</f>
        <v>13.913</v>
      </c>
      <c r="G27" s="46">
        <f t="shared" si="1"/>
        <v>107.17146818672008</v>
      </c>
      <c r="H27" s="22">
        <f>H28+H30</f>
        <v>14.975</v>
      </c>
      <c r="I27" s="22">
        <f t="shared" si="2"/>
        <v>107.63314885359017</v>
      </c>
      <c r="J27" s="22">
        <f>J28+J30</f>
        <v>16</v>
      </c>
      <c r="K27" s="52">
        <f t="shared" si="3"/>
        <v>106.84474123539232</v>
      </c>
    </row>
    <row r="28" spans="1:11" s="7" customFormat="1" ht="13.5">
      <c r="A28" s="45" t="s">
        <v>127</v>
      </c>
      <c r="B28" s="16" t="s">
        <v>33</v>
      </c>
      <c r="C28" s="22">
        <v>3.751</v>
      </c>
      <c r="D28" s="22">
        <v>4</v>
      </c>
      <c r="E28" s="22">
        <f t="shared" si="4"/>
        <v>106.63822980538524</v>
      </c>
      <c r="F28" s="22">
        <v>4.3</v>
      </c>
      <c r="G28" s="46">
        <f t="shared" si="1"/>
        <v>107.5</v>
      </c>
      <c r="H28" s="22">
        <v>4.6</v>
      </c>
      <c r="I28" s="22">
        <f t="shared" si="2"/>
        <v>106.9767441860465</v>
      </c>
      <c r="J28" s="22">
        <f>J29</f>
        <v>4.8</v>
      </c>
      <c r="K28" s="52">
        <f t="shared" si="3"/>
        <v>104.34782608695652</v>
      </c>
    </row>
    <row r="29" spans="1:11" s="7" customFormat="1" ht="12.75">
      <c r="A29" s="11" t="s">
        <v>39</v>
      </c>
      <c r="B29" s="16" t="s">
        <v>33</v>
      </c>
      <c r="C29" s="20">
        <v>3.751</v>
      </c>
      <c r="D29" s="20">
        <v>4</v>
      </c>
      <c r="E29" s="22">
        <f t="shared" si="4"/>
        <v>106.63822980538524</v>
      </c>
      <c r="F29" s="20">
        <v>4.3</v>
      </c>
      <c r="G29" s="46">
        <f t="shared" si="1"/>
        <v>107.5</v>
      </c>
      <c r="H29" s="20">
        <v>4.6</v>
      </c>
      <c r="I29" s="22">
        <f t="shared" si="2"/>
        <v>106.9767441860465</v>
      </c>
      <c r="J29" s="20">
        <v>4.8</v>
      </c>
      <c r="K29" s="52">
        <f t="shared" si="3"/>
        <v>104.34782608695652</v>
      </c>
    </row>
    <row r="30" spans="1:11" s="7" customFormat="1" ht="13.5">
      <c r="A30" s="45" t="s">
        <v>128</v>
      </c>
      <c r="B30" s="16" t="s">
        <v>33</v>
      </c>
      <c r="C30" s="22">
        <v>8.461</v>
      </c>
      <c r="D30" s="22">
        <v>8.982</v>
      </c>
      <c r="E30" s="22">
        <f t="shared" si="4"/>
        <v>106.15766457865499</v>
      </c>
      <c r="F30" s="22">
        <v>9.613</v>
      </c>
      <c r="G30" s="46">
        <f t="shared" si="1"/>
        <v>107.02516143397906</v>
      </c>
      <c r="H30" s="22">
        <v>10.375</v>
      </c>
      <c r="I30" s="22">
        <f t="shared" si="2"/>
        <v>107.92676583792782</v>
      </c>
      <c r="J30" s="22">
        <f>J31</f>
        <v>11.2</v>
      </c>
      <c r="K30" s="52">
        <f t="shared" si="3"/>
        <v>107.95180722891567</v>
      </c>
    </row>
    <row r="31" spans="1:11" s="8" customFormat="1" ht="15" customHeight="1">
      <c r="A31" s="11" t="s">
        <v>41</v>
      </c>
      <c r="B31" s="16" t="s">
        <v>33</v>
      </c>
      <c r="C31" s="20">
        <v>8.461</v>
      </c>
      <c r="D31" s="20">
        <v>8.982</v>
      </c>
      <c r="E31" s="22">
        <f t="shared" si="4"/>
        <v>106.15766457865499</v>
      </c>
      <c r="F31" s="20">
        <v>9.613</v>
      </c>
      <c r="G31" s="46">
        <f t="shared" si="1"/>
        <v>107.02516143397906</v>
      </c>
      <c r="H31" s="20">
        <v>10.375</v>
      </c>
      <c r="I31" s="22">
        <f t="shared" si="2"/>
        <v>107.92676583792782</v>
      </c>
      <c r="J31" s="20">
        <v>11.2</v>
      </c>
      <c r="K31" s="52">
        <f t="shared" si="3"/>
        <v>107.95180722891567</v>
      </c>
    </row>
    <row r="32" spans="1:11" s="8" customFormat="1" ht="15.75" customHeight="1">
      <c r="A32" s="79" t="s">
        <v>133</v>
      </c>
      <c r="B32" s="84"/>
      <c r="C32" s="84"/>
      <c r="D32" s="84"/>
      <c r="E32" s="84"/>
      <c r="F32" s="84"/>
      <c r="G32" s="84"/>
      <c r="H32" s="84"/>
      <c r="I32" s="84"/>
      <c r="J32" s="84"/>
      <c r="K32" s="85"/>
    </row>
    <row r="33" spans="1:11" s="8" customFormat="1" ht="31.5" customHeight="1">
      <c r="A33" s="12" t="s">
        <v>42</v>
      </c>
      <c r="B33" s="17" t="s">
        <v>43</v>
      </c>
      <c r="C33" s="46">
        <v>63</v>
      </c>
      <c r="D33" s="46">
        <v>65</v>
      </c>
      <c r="E33" s="22">
        <f t="shared" si="4"/>
        <v>103.17460317460319</v>
      </c>
      <c r="F33" s="46">
        <v>67.2</v>
      </c>
      <c r="G33" s="22">
        <f>F33/D33*100</f>
        <v>103.38461538461539</v>
      </c>
      <c r="H33" s="46">
        <v>70.2</v>
      </c>
      <c r="I33" s="22">
        <f t="shared" si="2"/>
        <v>104.46428571428572</v>
      </c>
      <c r="J33" s="46">
        <f>J34</f>
        <v>72.3</v>
      </c>
      <c r="K33" s="52">
        <f t="shared" si="3"/>
        <v>102.99145299145297</v>
      </c>
    </row>
    <row r="34" spans="1:11" s="8" customFormat="1" ht="15" customHeight="1">
      <c r="A34" s="11" t="s">
        <v>41</v>
      </c>
      <c r="B34" s="17" t="s">
        <v>43</v>
      </c>
      <c r="C34" s="21">
        <v>63</v>
      </c>
      <c r="D34" s="21">
        <v>65</v>
      </c>
      <c r="E34" s="22">
        <f t="shared" si="4"/>
        <v>103.17460317460319</v>
      </c>
      <c r="F34" s="21">
        <v>67.2</v>
      </c>
      <c r="G34" s="22">
        <f>F34/D34*100</f>
        <v>103.38461538461539</v>
      </c>
      <c r="H34" s="21">
        <v>70.2</v>
      </c>
      <c r="I34" s="22">
        <f t="shared" si="2"/>
        <v>104.46428571428572</v>
      </c>
      <c r="J34" s="21">
        <v>72.3</v>
      </c>
      <c r="K34" s="52">
        <f t="shared" si="3"/>
        <v>102.99145299145297</v>
      </c>
    </row>
    <row r="35" spans="1:11" s="9" customFormat="1" ht="14.25" customHeight="1">
      <c r="A35" s="13" t="s">
        <v>44</v>
      </c>
      <c r="B35" s="17" t="s">
        <v>43</v>
      </c>
      <c r="C35" s="22">
        <v>2032.8</v>
      </c>
      <c r="D35" s="22">
        <v>2087.3</v>
      </c>
      <c r="E35" s="22">
        <f t="shared" si="4"/>
        <v>102.681031090122</v>
      </c>
      <c r="F35" s="22">
        <v>2148.8</v>
      </c>
      <c r="G35" s="22">
        <f>F35/D35*100</f>
        <v>102.94639007330045</v>
      </c>
      <c r="H35" s="22">
        <v>2227.3</v>
      </c>
      <c r="I35" s="22">
        <f t="shared" si="2"/>
        <v>103.65320178704394</v>
      </c>
      <c r="J35" s="22">
        <f>J36</f>
        <v>2305.8</v>
      </c>
      <c r="K35" s="52">
        <f t="shared" si="3"/>
        <v>103.5244466394289</v>
      </c>
    </row>
    <row r="36" spans="1:11" s="9" customFormat="1" ht="14.25" customHeight="1">
      <c r="A36" s="11" t="s">
        <v>34</v>
      </c>
      <c r="B36" s="17" t="s">
        <v>43</v>
      </c>
      <c r="C36" s="21">
        <v>2032.8</v>
      </c>
      <c r="D36" s="21">
        <v>2087.3</v>
      </c>
      <c r="E36" s="22">
        <f t="shared" si="4"/>
        <v>102.681031090122</v>
      </c>
      <c r="F36" s="21">
        <v>2148.8</v>
      </c>
      <c r="G36" s="22">
        <f>F36/D36*100</f>
        <v>102.94639007330045</v>
      </c>
      <c r="H36" s="20">
        <v>2227.3</v>
      </c>
      <c r="I36" s="22">
        <f t="shared" si="2"/>
        <v>103.65320178704394</v>
      </c>
      <c r="J36" s="20">
        <v>2305.8</v>
      </c>
      <c r="K36" s="52">
        <f t="shared" si="3"/>
        <v>103.5244466394289</v>
      </c>
    </row>
    <row r="37" spans="1:11" s="8" customFormat="1" ht="18.75" customHeight="1">
      <c r="A37" s="12" t="s">
        <v>45</v>
      </c>
      <c r="B37" s="17" t="s">
        <v>43</v>
      </c>
      <c r="C37" s="46">
        <v>4.2</v>
      </c>
      <c r="D37" s="46">
        <v>4.2</v>
      </c>
      <c r="E37" s="22">
        <f t="shared" si="4"/>
        <v>100</v>
      </c>
      <c r="F37" s="46">
        <v>4.2</v>
      </c>
      <c r="G37" s="22">
        <f>F37/D37*100</f>
        <v>100</v>
      </c>
      <c r="H37" s="46">
        <v>4.3</v>
      </c>
      <c r="I37" s="22">
        <f t="shared" si="2"/>
        <v>102.38095238095238</v>
      </c>
      <c r="J37" s="46">
        <f>J38</f>
        <v>4.4</v>
      </c>
      <c r="K37" s="52">
        <f t="shared" si="3"/>
        <v>102.32558139534885</v>
      </c>
    </row>
    <row r="38" spans="1:11" s="8" customFormat="1" ht="18.75" customHeight="1">
      <c r="A38" s="11" t="s">
        <v>34</v>
      </c>
      <c r="B38" s="17" t="s">
        <v>43</v>
      </c>
      <c r="C38" s="20">
        <v>4.2</v>
      </c>
      <c r="D38" s="20">
        <v>4.2</v>
      </c>
      <c r="E38" s="22">
        <f t="shared" si="4"/>
        <v>100</v>
      </c>
      <c r="F38" s="21">
        <v>4.2</v>
      </c>
      <c r="G38" s="22">
        <f>F38/D38*100</f>
        <v>100</v>
      </c>
      <c r="H38" s="21">
        <v>4.3</v>
      </c>
      <c r="I38" s="22">
        <f t="shared" si="2"/>
        <v>102.38095238095238</v>
      </c>
      <c r="J38" s="21">
        <v>4.4</v>
      </c>
      <c r="K38" s="52">
        <f t="shared" si="3"/>
        <v>102.32558139534885</v>
      </c>
    </row>
    <row r="39" spans="1:11" s="9" customFormat="1" ht="27.75" customHeight="1">
      <c r="A39" s="12" t="s">
        <v>46</v>
      </c>
      <c r="B39" s="17" t="s">
        <v>43</v>
      </c>
      <c r="C39" s="22">
        <v>281.7</v>
      </c>
      <c r="D39" s="22">
        <v>289</v>
      </c>
      <c r="E39" s="22">
        <f>D39/C39*100</f>
        <v>102.59140930067447</v>
      </c>
      <c r="F39" s="22">
        <v>297.6</v>
      </c>
      <c r="G39" s="22">
        <f>F39/D39*100</f>
        <v>102.9757785467128</v>
      </c>
      <c r="H39" s="22">
        <v>307.8</v>
      </c>
      <c r="I39" s="22">
        <f t="shared" si="2"/>
        <v>103.4274193548387</v>
      </c>
      <c r="J39" s="22">
        <f>J40</f>
        <v>310</v>
      </c>
      <c r="K39" s="52">
        <f>J39/H39*100</f>
        <v>100.71474983755687</v>
      </c>
    </row>
    <row r="40" spans="1:11" s="9" customFormat="1" ht="14.25" customHeight="1">
      <c r="A40" s="11" t="s">
        <v>41</v>
      </c>
      <c r="B40" s="17" t="s">
        <v>43</v>
      </c>
      <c r="C40" s="21">
        <v>281.7</v>
      </c>
      <c r="D40" s="21">
        <v>289</v>
      </c>
      <c r="E40" s="22">
        <f t="shared" si="4"/>
        <v>102.59140930067447</v>
      </c>
      <c r="F40" s="21">
        <v>297.6</v>
      </c>
      <c r="G40" s="22">
        <f>F40/D40*100</f>
        <v>102.9757785467128</v>
      </c>
      <c r="H40" s="21">
        <v>307.8</v>
      </c>
      <c r="I40" s="22">
        <f t="shared" si="2"/>
        <v>103.4274193548387</v>
      </c>
      <c r="J40" s="21">
        <v>310</v>
      </c>
      <c r="K40" s="52">
        <f>J40/H40*100</f>
        <v>100.71474983755687</v>
      </c>
    </row>
    <row r="41" spans="1:11" s="9" customFormat="1" ht="39.75" customHeight="1">
      <c r="A41" s="12" t="s">
        <v>47</v>
      </c>
      <c r="B41" s="18" t="s">
        <v>33</v>
      </c>
      <c r="C41" s="46">
        <v>841.541</v>
      </c>
      <c r="D41" s="46">
        <v>875.945</v>
      </c>
      <c r="E41" s="46">
        <f>D41/C41*100</f>
        <v>104.08821435913403</v>
      </c>
      <c r="F41" s="46">
        <v>927.513</v>
      </c>
      <c r="G41" s="22">
        <f>F41/D41*100</f>
        <v>105.88712761645994</v>
      </c>
      <c r="H41" s="46">
        <v>955.494</v>
      </c>
      <c r="I41" s="22">
        <f t="shared" si="2"/>
        <v>103.01677712333952</v>
      </c>
      <c r="J41" s="46">
        <v>973.65</v>
      </c>
      <c r="K41" s="51">
        <f>J41/H41*100</f>
        <v>101.90016891785818</v>
      </c>
    </row>
    <row r="42" spans="1:11" s="9" customFormat="1" ht="26.25">
      <c r="A42" s="12" t="s">
        <v>48</v>
      </c>
      <c r="B42" s="18" t="s">
        <v>49</v>
      </c>
      <c r="C42" s="22">
        <v>2197</v>
      </c>
      <c r="D42" s="22">
        <v>2198</v>
      </c>
      <c r="E42" s="22">
        <f>D42/C42*100</f>
        <v>100.04551661356396</v>
      </c>
      <c r="F42" s="22">
        <v>2198</v>
      </c>
      <c r="G42" s="22">
        <f>F42/D42*100</f>
        <v>100</v>
      </c>
      <c r="H42" s="22">
        <v>2198</v>
      </c>
      <c r="I42" s="22">
        <f t="shared" si="2"/>
        <v>100</v>
      </c>
      <c r="J42" s="22">
        <v>2200</v>
      </c>
      <c r="K42" s="52">
        <f>J42/H42*100</f>
        <v>100.09099181073704</v>
      </c>
    </row>
    <row r="43" spans="1:11" s="8" customFormat="1" ht="15" customHeight="1">
      <c r="A43" s="79" t="s">
        <v>50</v>
      </c>
      <c r="B43" s="84"/>
      <c r="C43" s="84"/>
      <c r="D43" s="84"/>
      <c r="E43" s="84"/>
      <c r="F43" s="84"/>
      <c r="G43" s="84"/>
      <c r="H43" s="84"/>
      <c r="I43" s="84"/>
      <c r="J43" s="84"/>
      <c r="K43" s="85"/>
    </row>
    <row r="44" spans="1:11" s="9" customFormat="1" ht="18" customHeight="1">
      <c r="A44" s="12" t="s">
        <v>51</v>
      </c>
      <c r="B44" s="19" t="s">
        <v>52</v>
      </c>
      <c r="C44" s="22">
        <v>3</v>
      </c>
      <c r="D44" s="22">
        <v>3</v>
      </c>
      <c r="E44" s="22">
        <f>D44/C44*100</f>
        <v>100</v>
      </c>
      <c r="F44" s="22">
        <v>3</v>
      </c>
      <c r="G44" s="22">
        <f>F44/D44*100</f>
        <v>100</v>
      </c>
      <c r="H44" s="22">
        <v>3</v>
      </c>
      <c r="I44" s="22">
        <f>H44/F44*100</f>
        <v>100</v>
      </c>
      <c r="J44" s="22">
        <v>3</v>
      </c>
      <c r="K44" s="52">
        <f>J44/H44*100</f>
        <v>100</v>
      </c>
    </row>
    <row r="45" spans="1:11" s="8" customFormat="1" ht="18" customHeight="1">
      <c r="A45" s="11" t="s">
        <v>53</v>
      </c>
      <c r="B45" s="17" t="s">
        <v>52</v>
      </c>
      <c r="C45" s="21">
        <v>1.5</v>
      </c>
      <c r="D45" s="21">
        <v>1.5</v>
      </c>
      <c r="E45" s="22">
        <f aca="true" t="shared" si="5" ref="E45:E74">D45/C45*100</f>
        <v>100</v>
      </c>
      <c r="F45" s="21">
        <v>1.5</v>
      </c>
      <c r="G45" s="22">
        <f aca="true" t="shared" si="6" ref="G45:G74">F45/D45*100</f>
        <v>100</v>
      </c>
      <c r="H45" s="21">
        <v>1.5</v>
      </c>
      <c r="I45" s="22">
        <f aca="true" t="shared" si="7" ref="I45:I74">H45/F45*100</f>
        <v>100</v>
      </c>
      <c r="J45" s="21">
        <v>1.5</v>
      </c>
      <c r="K45" s="52">
        <f aca="true" t="shared" si="8" ref="K45:K74">J45/H45*100</f>
        <v>100</v>
      </c>
    </row>
    <row r="46" spans="1:11" s="8" customFormat="1" ht="15" customHeight="1">
      <c r="A46" s="11" t="s">
        <v>54</v>
      </c>
      <c r="B46" s="17" t="s">
        <v>52</v>
      </c>
      <c r="C46" s="21">
        <v>1.4</v>
      </c>
      <c r="D46" s="21">
        <v>1.4</v>
      </c>
      <c r="E46" s="22">
        <f t="shared" si="5"/>
        <v>100</v>
      </c>
      <c r="F46" s="21">
        <v>1.4</v>
      </c>
      <c r="G46" s="22">
        <f t="shared" si="6"/>
        <v>100</v>
      </c>
      <c r="H46" s="21">
        <v>1.4</v>
      </c>
      <c r="I46" s="22">
        <f t="shared" si="7"/>
        <v>100</v>
      </c>
      <c r="J46" s="21">
        <v>1.4</v>
      </c>
      <c r="K46" s="52">
        <f t="shared" si="8"/>
        <v>100</v>
      </c>
    </row>
    <row r="47" spans="1:11" s="8" customFormat="1" ht="15" customHeight="1">
      <c r="A47" s="11" t="s">
        <v>55</v>
      </c>
      <c r="B47" s="17" t="s">
        <v>52</v>
      </c>
      <c r="C47" s="20">
        <v>0.1</v>
      </c>
      <c r="D47" s="20">
        <v>0.1</v>
      </c>
      <c r="E47" s="22">
        <f t="shared" si="5"/>
        <v>100</v>
      </c>
      <c r="F47" s="20">
        <v>0.1</v>
      </c>
      <c r="G47" s="22">
        <f t="shared" si="6"/>
        <v>100</v>
      </c>
      <c r="H47" s="20">
        <v>0.1</v>
      </c>
      <c r="I47" s="22">
        <f t="shared" si="7"/>
        <v>100</v>
      </c>
      <c r="J47" s="20">
        <v>0.1</v>
      </c>
      <c r="K47" s="52">
        <f t="shared" si="8"/>
        <v>100</v>
      </c>
    </row>
    <row r="48" spans="1:11" s="47" customFormat="1" ht="18.75" customHeight="1">
      <c r="A48" s="12" t="s">
        <v>56</v>
      </c>
      <c r="B48" s="19" t="s">
        <v>52</v>
      </c>
      <c r="C48" s="46">
        <v>0.12</v>
      </c>
      <c r="D48" s="46">
        <v>0.12</v>
      </c>
      <c r="E48" s="22">
        <f t="shared" si="5"/>
        <v>100</v>
      </c>
      <c r="F48" s="46">
        <v>0.12</v>
      </c>
      <c r="G48" s="22">
        <f t="shared" si="6"/>
        <v>100</v>
      </c>
      <c r="H48" s="46">
        <v>0.12</v>
      </c>
      <c r="I48" s="22">
        <f t="shared" si="7"/>
        <v>100</v>
      </c>
      <c r="J48" s="46">
        <v>0.12</v>
      </c>
      <c r="K48" s="52">
        <f t="shared" si="8"/>
        <v>100</v>
      </c>
    </row>
    <row r="49" spans="1:11" s="8" customFormat="1" ht="15" customHeight="1">
      <c r="A49" s="11" t="s">
        <v>54</v>
      </c>
      <c r="B49" s="17" t="s">
        <v>57</v>
      </c>
      <c r="C49" s="21">
        <v>0.12</v>
      </c>
      <c r="D49" s="21">
        <v>0.12</v>
      </c>
      <c r="E49" s="22">
        <f t="shared" si="5"/>
        <v>100</v>
      </c>
      <c r="F49" s="21">
        <v>0.12</v>
      </c>
      <c r="G49" s="22">
        <f t="shared" si="6"/>
        <v>100</v>
      </c>
      <c r="H49" s="21">
        <v>0.12</v>
      </c>
      <c r="I49" s="22">
        <f t="shared" si="7"/>
        <v>100</v>
      </c>
      <c r="J49" s="21">
        <v>0.12</v>
      </c>
      <c r="K49" s="52">
        <f t="shared" si="8"/>
        <v>100</v>
      </c>
    </row>
    <row r="50" spans="1:11" s="8" customFormat="1" ht="12.75" customHeight="1">
      <c r="A50" s="12" t="s">
        <v>58</v>
      </c>
      <c r="B50" s="19" t="s">
        <v>52</v>
      </c>
      <c r="C50" s="22">
        <v>0.06</v>
      </c>
      <c r="D50" s="22">
        <v>0.07</v>
      </c>
      <c r="E50" s="22">
        <f t="shared" si="5"/>
        <v>116.66666666666667</v>
      </c>
      <c r="F50" s="22">
        <v>0.08</v>
      </c>
      <c r="G50" s="22">
        <f t="shared" si="6"/>
        <v>114.28571428571428</v>
      </c>
      <c r="H50" s="22">
        <v>0.08</v>
      </c>
      <c r="I50" s="22">
        <f t="shared" si="7"/>
        <v>100</v>
      </c>
      <c r="J50" s="22">
        <v>0.09</v>
      </c>
      <c r="K50" s="52">
        <f t="shared" si="8"/>
        <v>112.5</v>
      </c>
    </row>
    <row r="51" spans="1:11" s="8" customFormat="1" ht="18" customHeight="1">
      <c r="A51" s="11" t="s">
        <v>55</v>
      </c>
      <c r="B51" s="17" t="s">
        <v>52</v>
      </c>
      <c r="C51" s="21">
        <v>0.06</v>
      </c>
      <c r="D51" s="21">
        <v>0.07</v>
      </c>
      <c r="E51" s="22">
        <f t="shared" si="5"/>
        <v>116.66666666666667</v>
      </c>
      <c r="F51" s="21">
        <v>0.08</v>
      </c>
      <c r="G51" s="22">
        <f t="shared" si="6"/>
        <v>114.28571428571428</v>
      </c>
      <c r="H51" s="21">
        <v>0.08</v>
      </c>
      <c r="I51" s="22">
        <f t="shared" si="7"/>
        <v>100</v>
      </c>
      <c r="J51" s="21">
        <v>0.09</v>
      </c>
      <c r="K51" s="52">
        <f t="shared" si="8"/>
        <v>112.5</v>
      </c>
    </row>
    <row r="52" spans="1:11" s="47" customFormat="1" ht="12" customHeight="1">
      <c r="A52" s="12" t="s">
        <v>59</v>
      </c>
      <c r="B52" s="19" t="s">
        <v>52</v>
      </c>
      <c r="C52" s="46">
        <v>1.02</v>
      </c>
      <c r="D52" s="46">
        <v>1.07</v>
      </c>
      <c r="E52" s="22">
        <f t="shared" si="5"/>
        <v>104.90196078431373</v>
      </c>
      <c r="F52" s="46">
        <v>1.04</v>
      </c>
      <c r="G52" s="22">
        <f t="shared" si="6"/>
        <v>97.19626168224299</v>
      </c>
      <c r="H52" s="46">
        <v>1.09</v>
      </c>
      <c r="I52" s="22">
        <f t="shared" si="7"/>
        <v>104.8076923076923</v>
      </c>
      <c r="J52" s="46">
        <v>1.16</v>
      </c>
      <c r="K52" s="52">
        <f t="shared" si="8"/>
        <v>106.42201834862384</v>
      </c>
    </row>
    <row r="53" spans="1:11" s="8" customFormat="1" ht="12.75">
      <c r="A53" s="11" t="s">
        <v>54</v>
      </c>
      <c r="B53" s="17" t="s">
        <v>52</v>
      </c>
      <c r="C53" s="20">
        <v>0.37</v>
      </c>
      <c r="D53" s="20">
        <v>0.39</v>
      </c>
      <c r="E53" s="22">
        <f t="shared" si="5"/>
        <v>105.40540540540542</v>
      </c>
      <c r="F53" s="20">
        <v>0.39</v>
      </c>
      <c r="G53" s="22">
        <f t="shared" si="6"/>
        <v>100</v>
      </c>
      <c r="H53" s="20">
        <v>0.41</v>
      </c>
      <c r="I53" s="22">
        <f t="shared" si="7"/>
        <v>105.12820512820511</v>
      </c>
      <c r="J53" s="20">
        <v>0.45</v>
      </c>
      <c r="K53" s="52">
        <f t="shared" si="8"/>
        <v>109.75609756097562</v>
      </c>
    </row>
    <row r="54" spans="1:11" ht="15" customHeight="1" hidden="1">
      <c r="A54" s="11" t="s">
        <v>55</v>
      </c>
      <c r="B54" s="17" t="s">
        <v>52</v>
      </c>
      <c r="C54" s="20"/>
      <c r="D54" s="20"/>
      <c r="E54" s="22" t="e">
        <f t="shared" si="5"/>
        <v>#DIV/0!</v>
      </c>
      <c r="F54" s="20"/>
      <c r="G54" s="22" t="e">
        <f t="shared" si="6"/>
        <v>#DIV/0!</v>
      </c>
      <c r="H54" s="20"/>
      <c r="I54" s="22" t="e">
        <f t="shared" si="7"/>
        <v>#DIV/0!</v>
      </c>
      <c r="J54" s="20"/>
      <c r="K54" s="52" t="e">
        <f t="shared" si="8"/>
        <v>#DIV/0!</v>
      </c>
    </row>
    <row r="55" spans="1:11" ht="15" customHeight="1">
      <c r="A55" s="11" t="s">
        <v>55</v>
      </c>
      <c r="B55" s="17" t="s">
        <v>52</v>
      </c>
      <c r="C55" s="21">
        <v>0.65</v>
      </c>
      <c r="D55" s="21">
        <v>0.68</v>
      </c>
      <c r="E55" s="22">
        <f t="shared" si="5"/>
        <v>104.61538461538463</v>
      </c>
      <c r="F55" s="21">
        <v>0.65</v>
      </c>
      <c r="G55" s="22">
        <f t="shared" si="6"/>
        <v>95.58823529411764</v>
      </c>
      <c r="H55" s="21">
        <v>0.68</v>
      </c>
      <c r="I55" s="22">
        <f t="shared" si="7"/>
        <v>104.61538461538463</v>
      </c>
      <c r="J55" s="21">
        <v>0.71</v>
      </c>
      <c r="K55" s="52">
        <f t="shared" si="8"/>
        <v>104.41176470588233</v>
      </c>
    </row>
    <row r="56" spans="1:11" s="47" customFormat="1" ht="14.25" customHeight="1">
      <c r="A56" s="12" t="s">
        <v>60</v>
      </c>
      <c r="B56" s="19" t="s">
        <v>52</v>
      </c>
      <c r="C56" s="46">
        <v>0.9</v>
      </c>
      <c r="D56" s="46">
        <v>0.9</v>
      </c>
      <c r="E56" s="22">
        <f t="shared" si="5"/>
        <v>100</v>
      </c>
      <c r="F56" s="46">
        <v>0.9</v>
      </c>
      <c r="G56" s="22">
        <f t="shared" si="6"/>
        <v>100</v>
      </c>
      <c r="H56" s="46">
        <v>0.9</v>
      </c>
      <c r="I56" s="22">
        <f t="shared" si="7"/>
        <v>100</v>
      </c>
      <c r="J56" s="46">
        <f>J57+J58+J60+J61+J62</f>
        <v>1.04</v>
      </c>
      <c r="K56" s="52">
        <f t="shared" si="8"/>
        <v>115.55555555555557</v>
      </c>
    </row>
    <row r="57" spans="1:11" s="8" customFormat="1" ht="15.75" customHeight="1">
      <c r="A57" s="11" t="s">
        <v>53</v>
      </c>
      <c r="B57" s="17" t="s">
        <v>52</v>
      </c>
      <c r="C57" s="21">
        <v>0.2</v>
      </c>
      <c r="D57" s="21">
        <v>0.2</v>
      </c>
      <c r="E57" s="22">
        <f t="shared" si="5"/>
        <v>100</v>
      </c>
      <c r="F57" s="21">
        <v>0.2</v>
      </c>
      <c r="G57" s="22">
        <f t="shared" si="6"/>
        <v>100</v>
      </c>
      <c r="H57" s="21">
        <v>0.2</v>
      </c>
      <c r="I57" s="22">
        <f t="shared" si="7"/>
        <v>100</v>
      </c>
      <c r="J57" s="21">
        <v>0.2</v>
      </c>
      <c r="K57" s="52">
        <f t="shared" si="8"/>
        <v>100</v>
      </c>
    </row>
    <row r="58" spans="1:11" s="8" customFormat="1" ht="15.75" customHeight="1">
      <c r="A58" s="11" t="s">
        <v>54</v>
      </c>
      <c r="B58" s="17" t="s">
        <v>52</v>
      </c>
      <c r="C58" s="20">
        <v>0.4</v>
      </c>
      <c r="D58" s="20">
        <v>0.4</v>
      </c>
      <c r="E58" s="22">
        <f t="shared" si="5"/>
        <v>100</v>
      </c>
      <c r="F58" s="20">
        <v>0.4</v>
      </c>
      <c r="G58" s="22">
        <f t="shared" si="6"/>
        <v>100</v>
      </c>
      <c r="H58" s="20">
        <v>0.4</v>
      </c>
      <c r="I58" s="22">
        <f t="shared" si="7"/>
        <v>100</v>
      </c>
      <c r="J58" s="20">
        <v>0.4</v>
      </c>
      <c r="K58" s="52">
        <f t="shared" si="8"/>
        <v>100</v>
      </c>
    </row>
    <row r="59" spans="1:11" s="8" customFormat="1" ht="32.25" customHeight="1" hidden="1">
      <c r="A59" s="11" t="s">
        <v>55</v>
      </c>
      <c r="B59" s="17" t="s">
        <v>52</v>
      </c>
      <c r="C59" s="20"/>
      <c r="D59" s="20"/>
      <c r="E59" s="22" t="e">
        <f t="shared" si="5"/>
        <v>#DIV/0!</v>
      </c>
      <c r="F59" s="20"/>
      <c r="G59" s="22" t="e">
        <f t="shared" si="6"/>
        <v>#DIV/0!</v>
      </c>
      <c r="H59" s="20"/>
      <c r="I59" s="22" t="e">
        <f t="shared" si="7"/>
        <v>#DIV/0!</v>
      </c>
      <c r="J59" s="20"/>
      <c r="K59" s="52" t="e">
        <f t="shared" si="8"/>
        <v>#DIV/0!</v>
      </c>
    </row>
    <row r="60" spans="1:11" s="47" customFormat="1" ht="12" customHeight="1">
      <c r="A60" s="12" t="s">
        <v>61</v>
      </c>
      <c r="B60" s="19" t="s">
        <v>52</v>
      </c>
      <c r="C60" s="46">
        <v>0.06</v>
      </c>
      <c r="D60" s="46">
        <v>0.09</v>
      </c>
      <c r="E60" s="22">
        <f t="shared" si="5"/>
        <v>150</v>
      </c>
      <c r="F60" s="46">
        <v>0.17</v>
      </c>
      <c r="G60" s="22">
        <f t="shared" si="6"/>
        <v>188.8888888888889</v>
      </c>
      <c r="H60" s="46">
        <v>0.17</v>
      </c>
      <c r="I60" s="22">
        <f t="shared" si="7"/>
        <v>100</v>
      </c>
      <c r="J60" s="46">
        <v>0.2</v>
      </c>
      <c r="K60" s="52">
        <f t="shared" si="8"/>
        <v>117.64705882352942</v>
      </c>
    </row>
    <row r="61" spans="1:11" s="8" customFormat="1" ht="12.75">
      <c r="A61" s="11" t="s">
        <v>54</v>
      </c>
      <c r="B61" s="17" t="s">
        <v>52</v>
      </c>
      <c r="C61" s="20">
        <v>0.05</v>
      </c>
      <c r="D61" s="20">
        <v>0.08</v>
      </c>
      <c r="E61" s="22">
        <f t="shared" si="5"/>
        <v>160</v>
      </c>
      <c r="F61" s="20">
        <v>0.16</v>
      </c>
      <c r="G61" s="22">
        <f t="shared" si="6"/>
        <v>200</v>
      </c>
      <c r="H61" s="20">
        <v>0.16</v>
      </c>
      <c r="I61" s="22">
        <f t="shared" si="7"/>
        <v>100</v>
      </c>
      <c r="J61" s="20">
        <v>0.23</v>
      </c>
      <c r="K61" s="52">
        <f t="shared" si="8"/>
        <v>143.75</v>
      </c>
    </row>
    <row r="62" spans="1:11" s="8" customFormat="1" ht="14.25" customHeight="1">
      <c r="A62" s="11" t="s">
        <v>55</v>
      </c>
      <c r="B62" s="17" t="s">
        <v>52</v>
      </c>
      <c r="C62" s="20">
        <v>0.01</v>
      </c>
      <c r="D62" s="20">
        <v>0.01</v>
      </c>
      <c r="E62" s="22">
        <f t="shared" si="5"/>
        <v>100</v>
      </c>
      <c r="F62" s="20">
        <v>0.01</v>
      </c>
      <c r="G62" s="22">
        <f t="shared" si="6"/>
        <v>100</v>
      </c>
      <c r="H62" s="20">
        <v>0.01</v>
      </c>
      <c r="I62" s="22">
        <f t="shared" si="7"/>
        <v>100</v>
      </c>
      <c r="J62" s="20">
        <v>0.01</v>
      </c>
      <c r="K62" s="52">
        <f t="shared" si="8"/>
        <v>100</v>
      </c>
    </row>
    <row r="63" spans="1:11" s="47" customFormat="1" ht="13.5" customHeight="1">
      <c r="A63" s="12" t="s">
        <v>4</v>
      </c>
      <c r="B63" s="19" t="s">
        <v>52</v>
      </c>
      <c r="C63" s="46">
        <v>25.9</v>
      </c>
      <c r="D63" s="46">
        <v>26</v>
      </c>
      <c r="E63" s="22">
        <f t="shared" si="5"/>
        <v>100.38610038610038</v>
      </c>
      <c r="F63" s="46">
        <v>26</v>
      </c>
      <c r="G63" s="22">
        <f t="shared" si="6"/>
        <v>100</v>
      </c>
      <c r="H63" s="46">
        <v>26</v>
      </c>
      <c r="I63" s="22">
        <f t="shared" si="7"/>
        <v>100</v>
      </c>
      <c r="J63" s="46">
        <f>J64+J65+J66</f>
        <v>26.054</v>
      </c>
      <c r="K63" s="52">
        <f t="shared" si="8"/>
        <v>100.20769230769231</v>
      </c>
    </row>
    <row r="64" spans="1:11" s="8" customFormat="1" ht="14.25" customHeight="1">
      <c r="A64" s="11" t="s">
        <v>53</v>
      </c>
      <c r="B64" s="17" t="s">
        <v>52</v>
      </c>
      <c r="C64" s="21">
        <v>25.14</v>
      </c>
      <c r="D64" s="21">
        <v>25.16</v>
      </c>
      <c r="E64" s="22">
        <f t="shared" si="5"/>
        <v>100.07955449482895</v>
      </c>
      <c r="F64" s="21">
        <v>25.187</v>
      </c>
      <c r="G64" s="22">
        <f t="shared" si="6"/>
        <v>100.10731319554849</v>
      </c>
      <c r="H64" s="21">
        <v>25.193</v>
      </c>
      <c r="I64" s="22">
        <f t="shared" si="7"/>
        <v>100.02382181283996</v>
      </c>
      <c r="J64" s="21">
        <v>25.22</v>
      </c>
      <c r="K64" s="52">
        <f t="shared" si="8"/>
        <v>100.1071726273171</v>
      </c>
    </row>
    <row r="65" spans="1:11" s="8" customFormat="1" ht="12.75">
      <c r="A65" s="11" t="s">
        <v>54</v>
      </c>
      <c r="B65" s="17" t="s">
        <v>52</v>
      </c>
      <c r="C65" s="20">
        <v>0.72</v>
      </c>
      <c r="D65" s="20">
        <v>0.731</v>
      </c>
      <c r="E65" s="22">
        <f t="shared" si="5"/>
        <v>101.52777777777777</v>
      </c>
      <c r="F65" s="20">
        <v>0.731</v>
      </c>
      <c r="G65" s="22">
        <f t="shared" si="6"/>
        <v>100</v>
      </c>
      <c r="H65" s="20">
        <v>0.742</v>
      </c>
      <c r="I65" s="22">
        <f t="shared" si="7"/>
        <v>101.50478796169631</v>
      </c>
      <c r="J65" s="20">
        <v>0.75</v>
      </c>
      <c r="K65" s="52">
        <f t="shared" si="8"/>
        <v>101.07816711590296</v>
      </c>
    </row>
    <row r="66" spans="1:11" s="8" customFormat="1" ht="12.75">
      <c r="A66" s="11" t="s">
        <v>55</v>
      </c>
      <c r="B66" s="17" t="s">
        <v>52</v>
      </c>
      <c r="C66" s="21">
        <v>0.08</v>
      </c>
      <c r="D66" s="21">
        <v>0.08</v>
      </c>
      <c r="E66" s="22">
        <f t="shared" si="5"/>
        <v>100</v>
      </c>
      <c r="F66" s="21">
        <v>0.082</v>
      </c>
      <c r="G66" s="22">
        <f t="shared" si="6"/>
        <v>102.49999999999999</v>
      </c>
      <c r="H66" s="21">
        <v>0.084</v>
      </c>
      <c r="I66" s="22">
        <f t="shared" si="7"/>
        <v>102.4390243902439</v>
      </c>
      <c r="J66" s="21">
        <v>0.084</v>
      </c>
      <c r="K66" s="52">
        <f t="shared" si="8"/>
        <v>100</v>
      </c>
    </row>
    <row r="67" spans="1:11" s="8" customFormat="1" ht="14.25" customHeight="1">
      <c r="A67" s="12" t="s">
        <v>62</v>
      </c>
      <c r="B67" s="19" t="s">
        <v>52</v>
      </c>
      <c r="C67" s="46">
        <v>0.197</v>
      </c>
      <c r="D67" s="46">
        <v>0.197</v>
      </c>
      <c r="E67" s="22">
        <f t="shared" si="5"/>
        <v>100</v>
      </c>
      <c r="F67" s="46">
        <v>0.197</v>
      </c>
      <c r="G67" s="22">
        <f t="shared" si="6"/>
        <v>100</v>
      </c>
      <c r="H67" s="46">
        <v>0.198</v>
      </c>
      <c r="I67" s="22">
        <f t="shared" si="7"/>
        <v>100.50761421319795</v>
      </c>
      <c r="J67" s="46">
        <v>0.198</v>
      </c>
      <c r="K67" s="52">
        <f t="shared" si="8"/>
        <v>100</v>
      </c>
    </row>
    <row r="68" spans="1:11" s="8" customFormat="1" ht="14.25" customHeight="1">
      <c r="A68" s="11" t="s">
        <v>54</v>
      </c>
      <c r="B68" s="17" t="s">
        <v>52</v>
      </c>
      <c r="C68" s="20">
        <v>0.007</v>
      </c>
      <c r="D68" s="20">
        <v>0.007</v>
      </c>
      <c r="E68" s="22">
        <f t="shared" si="5"/>
        <v>100</v>
      </c>
      <c r="F68" s="20">
        <v>0.007</v>
      </c>
      <c r="G68" s="22">
        <f t="shared" si="6"/>
        <v>100</v>
      </c>
      <c r="H68" s="20">
        <v>0.007</v>
      </c>
      <c r="I68" s="22">
        <f t="shared" si="7"/>
        <v>100</v>
      </c>
      <c r="J68" s="20">
        <v>0.007</v>
      </c>
      <c r="K68" s="52">
        <f t="shared" si="8"/>
        <v>100</v>
      </c>
    </row>
    <row r="69" spans="1:11" s="8" customFormat="1" ht="14.25" customHeight="1">
      <c r="A69" s="11" t="s">
        <v>55</v>
      </c>
      <c r="B69" s="17" t="s">
        <v>52</v>
      </c>
      <c r="C69" s="21">
        <v>0.19</v>
      </c>
      <c r="D69" s="21">
        <v>0.19</v>
      </c>
      <c r="E69" s="22">
        <f t="shared" si="5"/>
        <v>100</v>
      </c>
      <c r="F69" s="21">
        <v>0.19</v>
      </c>
      <c r="G69" s="22">
        <f t="shared" si="6"/>
        <v>100</v>
      </c>
      <c r="H69" s="21">
        <v>0.191</v>
      </c>
      <c r="I69" s="22">
        <f t="shared" si="7"/>
        <v>100.52631578947368</v>
      </c>
      <c r="J69" s="21">
        <v>0.191</v>
      </c>
      <c r="K69" s="52">
        <f t="shared" si="8"/>
        <v>100</v>
      </c>
    </row>
    <row r="70" spans="1:11" s="8" customFormat="1" ht="14.25" customHeight="1">
      <c r="A70" s="12" t="s">
        <v>63</v>
      </c>
      <c r="B70" s="19" t="s">
        <v>52</v>
      </c>
      <c r="C70" s="22">
        <v>0.73</v>
      </c>
      <c r="D70" s="22">
        <v>0.736</v>
      </c>
      <c r="E70" s="22">
        <f t="shared" si="5"/>
        <v>100.82191780821918</v>
      </c>
      <c r="F70" s="22">
        <v>0.737</v>
      </c>
      <c r="G70" s="22">
        <f t="shared" si="6"/>
        <v>100.13586956521738</v>
      </c>
      <c r="H70" s="22">
        <v>0.764</v>
      </c>
      <c r="I70" s="22">
        <f t="shared" si="7"/>
        <v>103.66350067842605</v>
      </c>
      <c r="J70" s="22">
        <f>J71+J72</f>
        <v>0.78</v>
      </c>
      <c r="K70" s="52">
        <f t="shared" si="8"/>
        <v>102.09424083769633</v>
      </c>
    </row>
    <row r="71" spans="1:11" s="8" customFormat="1" ht="14.25" customHeight="1">
      <c r="A71" s="11" t="s">
        <v>54</v>
      </c>
      <c r="B71" s="17" t="s">
        <v>52</v>
      </c>
      <c r="C71" s="21">
        <v>0.25</v>
      </c>
      <c r="D71" s="21">
        <v>0.256</v>
      </c>
      <c r="E71" s="22">
        <f t="shared" si="5"/>
        <v>102.4</v>
      </c>
      <c r="F71" s="21">
        <v>0.257</v>
      </c>
      <c r="G71" s="22">
        <f t="shared" si="6"/>
        <v>100.390625</v>
      </c>
      <c r="H71" s="21">
        <v>0.284</v>
      </c>
      <c r="I71" s="22">
        <f t="shared" si="7"/>
        <v>110.50583657587548</v>
      </c>
      <c r="J71" s="21">
        <v>0.3</v>
      </c>
      <c r="K71" s="52">
        <f t="shared" si="8"/>
        <v>105.63380281690142</v>
      </c>
    </row>
    <row r="72" spans="1:11" s="8" customFormat="1" ht="12.75">
      <c r="A72" s="11" t="s">
        <v>55</v>
      </c>
      <c r="B72" s="17" t="s">
        <v>52</v>
      </c>
      <c r="C72" s="44">
        <v>0.48</v>
      </c>
      <c r="D72" s="44">
        <v>0.48</v>
      </c>
      <c r="E72" s="22">
        <f t="shared" si="5"/>
        <v>100</v>
      </c>
      <c r="F72" s="44">
        <v>0.48</v>
      </c>
      <c r="G72" s="22">
        <f t="shared" si="6"/>
        <v>100</v>
      </c>
      <c r="H72" s="44">
        <v>0.48</v>
      </c>
      <c r="I72" s="22">
        <f t="shared" si="7"/>
        <v>100</v>
      </c>
      <c r="J72" s="44">
        <v>0.48</v>
      </c>
      <c r="K72" s="52">
        <f t="shared" si="8"/>
        <v>100</v>
      </c>
    </row>
    <row r="73" spans="1:11" s="8" customFormat="1" ht="12.75">
      <c r="A73" s="12" t="s">
        <v>64</v>
      </c>
      <c r="B73" s="19" t="s">
        <v>65</v>
      </c>
      <c r="C73" s="53">
        <v>0.59</v>
      </c>
      <c r="D73" s="53">
        <v>0.6</v>
      </c>
      <c r="E73" s="22">
        <f t="shared" si="5"/>
        <v>101.69491525423729</v>
      </c>
      <c r="F73" s="53">
        <v>0.6</v>
      </c>
      <c r="G73" s="22">
        <f t="shared" si="6"/>
        <v>100</v>
      </c>
      <c r="H73" s="53">
        <v>0.63</v>
      </c>
      <c r="I73" s="22">
        <f t="shared" si="7"/>
        <v>105</v>
      </c>
      <c r="J73" s="53">
        <f>J74</f>
        <v>0.65</v>
      </c>
      <c r="K73" s="52">
        <f t="shared" si="8"/>
        <v>103.17460317460319</v>
      </c>
    </row>
    <row r="74" spans="1:11" ht="16.5" customHeight="1">
      <c r="A74" s="11" t="s">
        <v>55</v>
      </c>
      <c r="B74" s="17" t="s">
        <v>65</v>
      </c>
      <c r="C74" s="20">
        <v>0.59</v>
      </c>
      <c r="D74" s="20">
        <v>0.6</v>
      </c>
      <c r="E74" s="22">
        <f t="shared" si="5"/>
        <v>101.69491525423729</v>
      </c>
      <c r="F74" s="20">
        <v>0.6</v>
      </c>
      <c r="G74" s="22">
        <f t="shared" si="6"/>
        <v>100</v>
      </c>
      <c r="H74" s="20">
        <v>0.63</v>
      </c>
      <c r="I74" s="22">
        <f t="shared" si="7"/>
        <v>105</v>
      </c>
      <c r="J74" s="20">
        <v>0.65</v>
      </c>
      <c r="K74" s="52">
        <f t="shared" si="8"/>
        <v>103.17460317460319</v>
      </c>
    </row>
    <row r="75" spans="1:11" ht="16.5" customHeight="1">
      <c r="A75" s="79" t="s">
        <v>3</v>
      </c>
      <c r="B75" s="84"/>
      <c r="C75" s="84"/>
      <c r="D75" s="84"/>
      <c r="E75" s="84"/>
      <c r="F75" s="84"/>
      <c r="G75" s="84"/>
      <c r="H75" s="84"/>
      <c r="I75" s="84"/>
      <c r="J75" s="84"/>
      <c r="K75" s="85"/>
    </row>
    <row r="76" spans="1:11" s="48" customFormat="1" ht="12.75">
      <c r="A76" s="12" t="s">
        <v>66</v>
      </c>
      <c r="B76" s="19" t="s">
        <v>67</v>
      </c>
      <c r="C76" s="22">
        <v>585</v>
      </c>
      <c r="D76" s="22">
        <v>588</v>
      </c>
      <c r="E76" s="22">
        <f>D76/C76*100</f>
        <v>100.51282051282051</v>
      </c>
      <c r="F76" s="22">
        <v>590</v>
      </c>
      <c r="G76" s="22">
        <f>F76/D76*100</f>
        <v>100.34013605442176</v>
      </c>
      <c r="H76" s="22">
        <v>592</v>
      </c>
      <c r="I76" s="22">
        <f>H76/F76*100</f>
        <v>100.33898305084745</v>
      </c>
      <c r="J76" s="22">
        <f>J77+J78</f>
        <v>594</v>
      </c>
      <c r="K76" s="52">
        <f>J76/H76*100</f>
        <v>100.33783783783782</v>
      </c>
    </row>
    <row r="77" spans="1:11" ht="14.25" customHeight="1">
      <c r="A77" s="11" t="s">
        <v>54</v>
      </c>
      <c r="B77" s="17" t="s">
        <v>67</v>
      </c>
      <c r="C77" s="20">
        <v>33</v>
      </c>
      <c r="D77" s="20">
        <v>33</v>
      </c>
      <c r="E77" s="22">
        <f aca="true" t="shared" si="9" ref="E77:E91">D77/C77*100</f>
        <v>100</v>
      </c>
      <c r="F77" s="20">
        <v>34</v>
      </c>
      <c r="G77" s="22">
        <f aca="true" t="shared" si="10" ref="G77:G91">F77/D77*100</f>
        <v>103.03030303030303</v>
      </c>
      <c r="H77" s="20">
        <v>34</v>
      </c>
      <c r="I77" s="22">
        <f aca="true" t="shared" si="11" ref="I77:I91">H77/F77*100</f>
        <v>100</v>
      </c>
      <c r="J77" s="20">
        <v>34</v>
      </c>
      <c r="K77" s="52">
        <f aca="true" t="shared" si="12" ref="K77:K91">J77/H77*100</f>
        <v>100</v>
      </c>
    </row>
    <row r="78" spans="1:11" ht="12.75">
      <c r="A78" s="11" t="s">
        <v>55</v>
      </c>
      <c r="B78" s="17" t="s">
        <v>67</v>
      </c>
      <c r="C78" s="20">
        <v>552</v>
      </c>
      <c r="D78" s="20">
        <v>555</v>
      </c>
      <c r="E78" s="22">
        <f t="shared" si="9"/>
        <v>100.54347826086956</v>
      </c>
      <c r="F78" s="20">
        <v>556</v>
      </c>
      <c r="G78" s="22">
        <f t="shared" si="10"/>
        <v>100.18018018018017</v>
      </c>
      <c r="H78" s="20">
        <v>558</v>
      </c>
      <c r="I78" s="22">
        <f t="shared" si="11"/>
        <v>100.35971223021582</v>
      </c>
      <c r="J78" s="20">
        <v>560</v>
      </c>
      <c r="K78" s="52">
        <f t="shared" si="12"/>
        <v>100.35842293906809</v>
      </c>
    </row>
    <row r="79" spans="1:11" s="48" customFormat="1" ht="26.25">
      <c r="A79" s="12" t="s">
        <v>68</v>
      </c>
      <c r="B79" s="19" t="s">
        <v>67</v>
      </c>
      <c r="C79" s="22">
        <v>209</v>
      </c>
      <c r="D79" s="22">
        <v>210</v>
      </c>
      <c r="E79" s="22">
        <f t="shared" si="9"/>
        <v>100.47846889952152</v>
      </c>
      <c r="F79" s="22">
        <v>211</v>
      </c>
      <c r="G79" s="22">
        <f t="shared" si="10"/>
        <v>100.47619047619048</v>
      </c>
      <c r="H79" s="22">
        <v>213</v>
      </c>
      <c r="I79" s="22">
        <f t="shared" si="11"/>
        <v>100.9478672985782</v>
      </c>
      <c r="J79" s="22">
        <f>J80+J81</f>
        <v>215</v>
      </c>
      <c r="K79" s="52">
        <f t="shared" si="12"/>
        <v>100.93896713615023</v>
      </c>
    </row>
    <row r="80" spans="1:11" ht="12.75">
      <c r="A80" s="11" t="s">
        <v>54</v>
      </c>
      <c r="B80" s="17" t="s">
        <v>67</v>
      </c>
      <c r="C80" s="20">
        <v>100</v>
      </c>
      <c r="D80" s="20">
        <v>101</v>
      </c>
      <c r="E80" s="22">
        <f t="shared" si="9"/>
        <v>101</v>
      </c>
      <c r="F80" s="20">
        <v>101</v>
      </c>
      <c r="G80" s="22">
        <f t="shared" si="10"/>
        <v>100</v>
      </c>
      <c r="H80" s="20">
        <v>102</v>
      </c>
      <c r="I80" s="22">
        <f t="shared" si="11"/>
        <v>100.99009900990099</v>
      </c>
      <c r="J80" s="20">
        <v>103</v>
      </c>
      <c r="K80" s="52">
        <f t="shared" si="12"/>
        <v>100.98039215686273</v>
      </c>
    </row>
    <row r="81" spans="1:11" ht="15" customHeight="1">
      <c r="A81" s="11" t="s">
        <v>55</v>
      </c>
      <c r="B81" s="17" t="s">
        <v>67</v>
      </c>
      <c r="C81" s="20">
        <v>109</v>
      </c>
      <c r="D81" s="20">
        <v>109</v>
      </c>
      <c r="E81" s="22">
        <f t="shared" si="9"/>
        <v>100</v>
      </c>
      <c r="F81" s="20">
        <v>110</v>
      </c>
      <c r="G81" s="22">
        <f t="shared" si="10"/>
        <v>100.91743119266054</v>
      </c>
      <c r="H81" s="20">
        <v>111</v>
      </c>
      <c r="I81" s="22">
        <f t="shared" si="11"/>
        <v>100.9090909090909</v>
      </c>
      <c r="J81" s="20">
        <v>112</v>
      </c>
      <c r="K81" s="52">
        <f t="shared" si="12"/>
        <v>100.9009009009009</v>
      </c>
    </row>
    <row r="82" spans="1:11" s="48" customFormat="1" ht="12.75" customHeight="1">
      <c r="A82" s="12" t="s">
        <v>69</v>
      </c>
      <c r="B82" s="19" t="s">
        <v>67</v>
      </c>
      <c r="C82" s="22">
        <v>227</v>
      </c>
      <c r="D82" s="22">
        <v>228</v>
      </c>
      <c r="E82" s="22">
        <f t="shared" si="9"/>
        <v>100.44052863436124</v>
      </c>
      <c r="F82" s="22">
        <v>229</v>
      </c>
      <c r="G82" s="22">
        <f t="shared" si="10"/>
        <v>100.43859649122805</v>
      </c>
      <c r="H82" s="22">
        <v>231</v>
      </c>
      <c r="I82" s="22">
        <f t="shared" si="11"/>
        <v>100.87336244541486</v>
      </c>
      <c r="J82" s="22">
        <f>J83</f>
        <v>235</v>
      </c>
      <c r="K82" s="52">
        <f t="shared" si="12"/>
        <v>101.73160173160174</v>
      </c>
    </row>
    <row r="83" spans="1:11" ht="15.75" customHeight="1">
      <c r="A83" s="11" t="s">
        <v>55</v>
      </c>
      <c r="B83" s="17" t="s">
        <v>67</v>
      </c>
      <c r="C83" s="20">
        <v>227</v>
      </c>
      <c r="D83" s="20">
        <v>228</v>
      </c>
      <c r="E83" s="22">
        <f t="shared" si="9"/>
        <v>100.44052863436124</v>
      </c>
      <c r="F83" s="20">
        <v>229</v>
      </c>
      <c r="G83" s="22">
        <f t="shared" si="10"/>
        <v>100.43859649122805</v>
      </c>
      <c r="H83" s="20">
        <v>231</v>
      </c>
      <c r="I83" s="22">
        <f t="shared" si="11"/>
        <v>100.87336244541486</v>
      </c>
      <c r="J83" s="20">
        <v>235</v>
      </c>
      <c r="K83" s="52">
        <f t="shared" si="12"/>
        <v>101.73160173160174</v>
      </c>
    </row>
    <row r="84" spans="1:11" s="49" customFormat="1" ht="14.25" customHeight="1">
      <c r="A84" s="12" t="s">
        <v>70</v>
      </c>
      <c r="B84" s="19" t="s">
        <v>71</v>
      </c>
      <c r="C84" s="22">
        <v>19.4</v>
      </c>
      <c r="D84" s="22">
        <v>19.4</v>
      </c>
      <c r="E84" s="22">
        <f t="shared" si="9"/>
        <v>100</v>
      </c>
      <c r="F84" s="22">
        <v>19.4</v>
      </c>
      <c r="G84" s="22">
        <f t="shared" si="10"/>
        <v>100</v>
      </c>
      <c r="H84" s="22">
        <v>19.4</v>
      </c>
      <c r="I84" s="22">
        <f t="shared" si="11"/>
        <v>100</v>
      </c>
      <c r="J84" s="22">
        <v>19.4</v>
      </c>
      <c r="K84" s="52">
        <f t="shared" si="12"/>
        <v>100</v>
      </c>
    </row>
    <row r="85" spans="1:11" s="3" customFormat="1" ht="13.5" customHeight="1">
      <c r="A85" s="11" t="s">
        <v>55</v>
      </c>
      <c r="B85" s="17" t="s">
        <v>71</v>
      </c>
      <c r="C85" s="20">
        <v>19.4</v>
      </c>
      <c r="D85" s="20">
        <v>19.4</v>
      </c>
      <c r="E85" s="22">
        <f t="shared" si="9"/>
        <v>100</v>
      </c>
      <c r="F85" s="20">
        <v>19.4</v>
      </c>
      <c r="G85" s="22">
        <f t="shared" si="10"/>
        <v>100</v>
      </c>
      <c r="H85" s="20">
        <v>19.4</v>
      </c>
      <c r="I85" s="22">
        <f t="shared" si="11"/>
        <v>100</v>
      </c>
      <c r="J85" s="20">
        <v>19.4</v>
      </c>
      <c r="K85" s="52">
        <f t="shared" si="12"/>
        <v>100</v>
      </c>
    </row>
    <row r="86" spans="1:11" s="48" customFormat="1" ht="27" customHeight="1">
      <c r="A86" s="12" t="s">
        <v>129</v>
      </c>
      <c r="B86" s="19" t="s">
        <v>33</v>
      </c>
      <c r="C86" s="22">
        <v>1652.3</v>
      </c>
      <c r="D86" s="22">
        <v>1764.6</v>
      </c>
      <c r="E86" s="22">
        <f t="shared" si="9"/>
        <v>106.7965865762876</v>
      </c>
      <c r="F86" s="22">
        <v>1886.4</v>
      </c>
      <c r="G86" s="22">
        <f t="shared" si="10"/>
        <v>106.9024141448487</v>
      </c>
      <c r="H86" s="22">
        <v>2022.5</v>
      </c>
      <c r="I86" s="22">
        <f t="shared" si="11"/>
        <v>107.21480067854112</v>
      </c>
      <c r="J86" s="22">
        <v>2142.5</v>
      </c>
      <c r="K86" s="52">
        <f t="shared" si="12"/>
        <v>105.93325092707046</v>
      </c>
    </row>
    <row r="87" spans="1:11" s="48" customFormat="1" ht="25.5" customHeight="1">
      <c r="A87" s="12" t="s">
        <v>130</v>
      </c>
      <c r="B87" s="19" t="s">
        <v>33</v>
      </c>
      <c r="C87" s="22">
        <v>25.3</v>
      </c>
      <c r="D87" s="22">
        <v>26.7</v>
      </c>
      <c r="E87" s="22">
        <f t="shared" si="9"/>
        <v>105.53359683794466</v>
      </c>
      <c r="F87" s="22">
        <v>28.1</v>
      </c>
      <c r="G87" s="22">
        <f t="shared" si="10"/>
        <v>105.24344569288391</v>
      </c>
      <c r="H87" s="22">
        <v>29.7</v>
      </c>
      <c r="I87" s="22">
        <f t="shared" si="11"/>
        <v>105.69395017793593</v>
      </c>
      <c r="J87" s="22">
        <v>29.56</v>
      </c>
      <c r="K87" s="52">
        <f t="shared" si="12"/>
        <v>99.52861952861952</v>
      </c>
    </row>
    <row r="88" spans="1:11" ht="27.75" customHeight="1">
      <c r="A88" s="12" t="s">
        <v>73</v>
      </c>
      <c r="B88" s="19" t="s">
        <v>33</v>
      </c>
      <c r="C88" s="22">
        <v>809</v>
      </c>
      <c r="D88" s="22">
        <v>562</v>
      </c>
      <c r="E88" s="22">
        <f t="shared" si="9"/>
        <v>69.46847960444994</v>
      </c>
      <c r="F88" s="22">
        <v>533</v>
      </c>
      <c r="G88" s="22">
        <f t="shared" si="10"/>
        <v>94.83985765124555</v>
      </c>
      <c r="H88" s="22">
        <v>517</v>
      </c>
      <c r="I88" s="22">
        <f t="shared" si="11"/>
        <v>96.99812382739212</v>
      </c>
      <c r="J88" s="22">
        <v>517</v>
      </c>
      <c r="K88" s="52">
        <f t="shared" si="12"/>
        <v>100</v>
      </c>
    </row>
    <row r="89" spans="1:11" ht="16.5" customHeight="1">
      <c r="A89" s="11" t="s">
        <v>72</v>
      </c>
      <c r="B89" s="17" t="s">
        <v>33</v>
      </c>
      <c r="C89" s="20">
        <v>809</v>
      </c>
      <c r="D89" s="20">
        <v>562</v>
      </c>
      <c r="E89" s="22">
        <f t="shared" si="9"/>
        <v>69.46847960444994</v>
      </c>
      <c r="F89" s="20">
        <v>533</v>
      </c>
      <c r="G89" s="22">
        <f t="shared" si="10"/>
        <v>94.83985765124555</v>
      </c>
      <c r="H89" s="20">
        <v>517</v>
      </c>
      <c r="I89" s="22">
        <f t="shared" si="11"/>
        <v>96.99812382739212</v>
      </c>
      <c r="J89" s="20">
        <v>517</v>
      </c>
      <c r="K89" s="52">
        <f t="shared" si="12"/>
        <v>100</v>
      </c>
    </row>
    <row r="90" spans="1:11" ht="26.25">
      <c r="A90" s="12" t="s">
        <v>74</v>
      </c>
      <c r="B90" s="19" t="s">
        <v>33</v>
      </c>
      <c r="C90" s="22">
        <v>841.541</v>
      </c>
      <c r="D90" s="22">
        <v>875.945</v>
      </c>
      <c r="E90" s="22">
        <f t="shared" si="9"/>
        <v>104.08821435913403</v>
      </c>
      <c r="F90" s="22">
        <v>927.513</v>
      </c>
      <c r="G90" s="22">
        <f t="shared" si="10"/>
        <v>105.88712761645994</v>
      </c>
      <c r="H90" s="22">
        <v>955.494</v>
      </c>
      <c r="I90" s="22">
        <f t="shared" si="11"/>
        <v>103.01677712333952</v>
      </c>
      <c r="J90" s="22">
        <f>J91</f>
        <v>962.34</v>
      </c>
      <c r="K90" s="52">
        <f t="shared" si="12"/>
        <v>100.71648801562334</v>
      </c>
    </row>
    <row r="91" spans="1:11" ht="25.5" customHeight="1">
      <c r="A91" s="11" t="s">
        <v>72</v>
      </c>
      <c r="B91" s="17" t="s">
        <v>33</v>
      </c>
      <c r="C91" s="20">
        <v>841.541</v>
      </c>
      <c r="D91" s="20">
        <v>875.945</v>
      </c>
      <c r="E91" s="22">
        <f t="shared" si="9"/>
        <v>104.08821435913403</v>
      </c>
      <c r="F91" s="20">
        <v>927.513</v>
      </c>
      <c r="G91" s="22">
        <f t="shared" si="10"/>
        <v>105.88712761645994</v>
      </c>
      <c r="H91" s="20">
        <v>955.494</v>
      </c>
      <c r="I91" s="22">
        <f t="shared" si="11"/>
        <v>103.01677712333952</v>
      </c>
      <c r="J91" s="20">
        <v>962.34</v>
      </c>
      <c r="K91" s="52">
        <f t="shared" si="12"/>
        <v>100.71648801562334</v>
      </c>
    </row>
    <row r="92" spans="1:11" ht="12.75">
      <c r="A92" s="79" t="s">
        <v>75</v>
      </c>
      <c r="B92" s="84"/>
      <c r="C92" s="84"/>
      <c r="D92" s="84"/>
      <c r="E92" s="84"/>
      <c r="F92" s="84"/>
      <c r="G92" s="84"/>
      <c r="H92" s="84"/>
      <c r="I92" s="84"/>
      <c r="J92" s="84"/>
      <c r="K92" s="85"/>
    </row>
    <row r="93" spans="1:11" ht="12.75">
      <c r="A93" s="11" t="s">
        <v>76</v>
      </c>
      <c r="B93" s="17" t="s">
        <v>26</v>
      </c>
      <c r="C93" s="20">
        <v>199.16</v>
      </c>
      <c r="D93" s="20">
        <v>199.65</v>
      </c>
      <c r="E93" s="22">
        <f>D93/C93*100</f>
        <v>100.24603334002813</v>
      </c>
      <c r="F93" s="20">
        <v>200.41</v>
      </c>
      <c r="G93" s="22">
        <f aca="true" t="shared" si="13" ref="G90:G96">F93/D93*100</f>
        <v>100.38066616579013</v>
      </c>
      <c r="H93" s="20">
        <v>201.55</v>
      </c>
      <c r="I93" s="22">
        <f aca="true" t="shared" si="14" ref="I90:I96">H93/F93*100</f>
        <v>100.56883389052442</v>
      </c>
      <c r="J93" s="20">
        <v>202.45</v>
      </c>
      <c r="K93" s="52">
        <f aca="true" t="shared" si="15" ref="K90:K96">J93/H93*100</f>
        <v>100.4465393202679</v>
      </c>
    </row>
    <row r="94" spans="1:11" ht="15.75" customHeight="1">
      <c r="A94" s="11" t="s">
        <v>77</v>
      </c>
      <c r="B94" s="17" t="s">
        <v>31</v>
      </c>
      <c r="C94" s="20">
        <v>255.13</v>
      </c>
      <c r="D94" s="20">
        <v>256.46</v>
      </c>
      <c r="E94" s="22">
        <f>D94/C94*100</f>
        <v>100.52130286520597</v>
      </c>
      <c r="F94" s="20">
        <v>258.12</v>
      </c>
      <c r="G94" s="22">
        <f t="shared" si="13"/>
        <v>100.64727442876082</v>
      </c>
      <c r="H94" s="20">
        <v>260.21</v>
      </c>
      <c r="I94" s="22">
        <f t="shared" si="14"/>
        <v>100.80970091430342</v>
      </c>
      <c r="J94" s="20">
        <v>262.48</v>
      </c>
      <c r="K94" s="52">
        <f t="shared" si="15"/>
        <v>100.87237231466895</v>
      </c>
    </row>
    <row r="95" spans="1:11" s="7" customFormat="1" ht="52.5">
      <c r="A95" s="11" t="s">
        <v>78</v>
      </c>
      <c r="B95" s="17" t="s">
        <v>79</v>
      </c>
      <c r="C95" s="20">
        <v>45.7</v>
      </c>
      <c r="D95" s="20">
        <v>46</v>
      </c>
      <c r="E95" s="22">
        <f>D95/C95*100</f>
        <v>100.65645514223193</v>
      </c>
      <c r="F95" s="20">
        <v>46</v>
      </c>
      <c r="G95" s="22">
        <f t="shared" si="13"/>
        <v>100</v>
      </c>
      <c r="H95" s="20">
        <v>46</v>
      </c>
      <c r="I95" s="22">
        <f t="shared" si="14"/>
        <v>100</v>
      </c>
      <c r="J95" s="20">
        <v>46</v>
      </c>
      <c r="K95" s="52">
        <f t="shared" si="15"/>
        <v>100</v>
      </c>
    </row>
    <row r="96" spans="1:11" s="50" customFormat="1" ht="26.25" customHeight="1">
      <c r="A96" s="12" t="s">
        <v>80</v>
      </c>
      <c r="B96" s="19" t="s">
        <v>26</v>
      </c>
      <c r="C96" s="55">
        <v>3</v>
      </c>
      <c r="D96" s="55">
        <v>3</v>
      </c>
      <c r="E96" s="22">
        <f>D96/C96*100</f>
        <v>100</v>
      </c>
      <c r="F96" s="55">
        <v>3</v>
      </c>
      <c r="G96" s="22">
        <f t="shared" si="13"/>
        <v>100</v>
      </c>
      <c r="H96" s="55">
        <v>3</v>
      </c>
      <c r="I96" s="22">
        <f t="shared" si="14"/>
        <v>100</v>
      </c>
      <c r="J96" s="55">
        <v>3</v>
      </c>
      <c r="K96" s="52">
        <f t="shared" si="15"/>
        <v>100</v>
      </c>
    </row>
    <row r="97" spans="1:11" s="4" customFormat="1" ht="12.75">
      <c r="A97" s="79" t="s">
        <v>0</v>
      </c>
      <c r="B97" s="82"/>
      <c r="C97" s="82"/>
      <c r="D97" s="82"/>
      <c r="E97" s="82"/>
      <c r="F97" s="82"/>
      <c r="G97" s="82"/>
      <c r="H97" s="82"/>
      <c r="I97" s="82"/>
      <c r="J97" s="82"/>
      <c r="K97" s="83"/>
    </row>
    <row r="98" spans="1:11" s="4" customFormat="1" ht="27" customHeight="1">
      <c r="A98" s="11" t="s">
        <v>81</v>
      </c>
      <c r="B98" s="17" t="s">
        <v>22</v>
      </c>
      <c r="C98" s="20">
        <v>259</v>
      </c>
      <c r="D98" s="20">
        <v>259</v>
      </c>
      <c r="E98" s="22">
        <f>D98/C98*100</f>
        <v>100</v>
      </c>
      <c r="F98" s="20">
        <v>259</v>
      </c>
      <c r="G98" s="22">
        <f>F98/D98*100</f>
        <v>100</v>
      </c>
      <c r="H98" s="20">
        <v>259</v>
      </c>
      <c r="I98" s="22">
        <f>H98/F98*100</f>
        <v>100</v>
      </c>
      <c r="J98" s="20">
        <v>259</v>
      </c>
      <c r="K98" s="52">
        <f>J98/H98*100</f>
        <v>100</v>
      </c>
    </row>
    <row r="99" spans="1:11" s="4" customFormat="1" ht="26.25">
      <c r="A99" s="11" t="s">
        <v>82</v>
      </c>
      <c r="B99" s="17" t="s">
        <v>29</v>
      </c>
      <c r="C99" s="20">
        <v>96</v>
      </c>
      <c r="D99" s="20">
        <v>96</v>
      </c>
      <c r="E99" s="22">
        <f>D99/C99*100</f>
        <v>100</v>
      </c>
      <c r="F99" s="20">
        <v>96</v>
      </c>
      <c r="G99" s="22">
        <f>F99/D99*100</f>
        <v>100</v>
      </c>
      <c r="H99" s="20">
        <v>96</v>
      </c>
      <c r="I99" s="22">
        <f>H99/F99*100</f>
        <v>100</v>
      </c>
      <c r="J99" s="20">
        <v>96</v>
      </c>
      <c r="K99" s="52">
        <f>J99/H99*100</f>
        <v>100</v>
      </c>
    </row>
    <row r="100" spans="1:11" s="50" customFormat="1" ht="27" customHeight="1">
      <c r="A100" s="12" t="s">
        <v>131</v>
      </c>
      <c r="B100" s="19" t="s">
        <v>26</v>
      </c>
      <c r="C100" s="22">
        <v>3</v>
      </c>
      <c r="D100" s="22">
        <v>3</v>
      </c>
      <c r="E100" s="22">
        <f>D100/C100*100</f>
        <v>100</v>
      </c>
      <c r="F100" s="22">
        <v>3</v>
      </c>
      <c r="G100" s="22">
        <f>F100/D100*100</f>
        <v>100</v>
      </c>
      <c r="H100" s="22">
        <v>3</v>
      </c>
      <c r="I100" s="22">
        <f>H100/F100*100</f>
        <v>100</v>
      </c>
      <c r="J100" s="22">
        <v>3</v>
      </c>
      <c r="K100" s="52">
        <f>J100/H100*100</f>
        <v>100</v>
      </c>
    </row>
    <row r="101" spans="1:11" ht="12.75">
      <c r="A101" s="79" t="s">
        <v>134</v>
      </c>
      <c r="B101" s="84"/>
      <c r="C101" s="84"/>
      <c r="D101" s="84"/>
      <c r="E101" s="84"/>
      <c r="F101" s="84"/>
      <c r="G101" s="84"/>
      <c r="H101" s="84"/>
      <c r="I101" s="84"/>
      <c r="J101" s="84"/>
      <c r="K101" s="85"/>
    </row>
    <row r="102" spans="1:11" s="4" customFormat="1" ht="12.75">
      <c r="A102" s="11" t="s">
        <v>83</v>
      </c>
      <c r="B102" s="17" t="s">
        <v>22</v>
      </c>
      <c r="C102" s="20">
        <v>680</v>
      </c>
      <c r="D102" s="20">
        <v>687</v>
      </c>
      <c r="E102" s="22">
        <f aca="true" t="shared" si="16" ref="E102:E108">D102/C102*100</f>
        <v>101.02941176470588</v>
      </c>
      <c r="F102" s="20">
        <v>689</v>
      </c>
      <c r="G102" s="22">
        <f>F102/D102*100</f>
        <v>100.29112081513829</v>
      </c>
      <c r="H102" s="20">
        <v>695</v>
      </c>
      <c r="I102" s="22">
        <f>H102/F102*100</f>
        <v>100.87082728592162</v>
      </c>
      <c r="J102" s="20">
        <v>697</v>
      </c>
      <c r="K102" s="52">
        <f aca="true" t="shared" si="17" ref="K102:K108">J102/H102*100</f>
        <v>100.28776978417267</v>
      </c>
    </row>
    <row r="103" spans="1:11" s="4" customFormat="1" ht="14.25" customHeight="1">
      <c r="A103" s="79" t="s">
        <v>135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5"/>
    </row>
    <row r="104" spans="1:11" s="7" customFormat="1" ht="39">
      <c r="A104" s="11" t="s">
        <v>1</v>
      </c>
      <c r="B104" s="17" t="s">
        <v>29</v>
      </c>
      <c r="C104" s="20">
        <v>100</v>
      </c>
      <c r="D104" s="20">
        <v>100</v>
      </c>
      <c r="E104" s="22">
        <f t="shared" si="16"/>
        <v>100</v>
      </c>
      <c r="F104" s="20">
        <v>100</v>
      </c>
      <c r="G104" s="22">
        <f>F104/D104*100</f>
        <v>100</v>
      </c>
      <c r="H104" s="20">
        <v>100</v>
      </c>
      <c r="I104" s="22">
        <f>H104/F104*100</f>
        <v>100</v>
      </c>
      <c r="J104" s="20">
        <v>100</v>
      </c>
      <c r="K104" s="52">
        <f t="shared" si="17"/>
        <v>100</v>
      </c>
    </row>
    <row r="105" spans="1:11" s="4" customFormat="1" ht="12.75" customHeight="1">
      <c r="A105" s="79" t="s">
        <v>137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5"/>
    </row>
    <row r="106" spans="1:11" s="4" customFormat="1" ht="39" customHeight="1">
      <c r="A106" s="11" t="s">
        <v>84</v>
      </c>
      <c r="B106" s="17" t="s">
        <v>85</v>
      </c>
      <c r="C106" s="56">
        <v>1.13</v>
      </c>
      <c r="D106" s="56">
        <v>1.35</v>
      </c>
      <c r="E106" s="22">
        <f t="shared" si="16"/>
        <v>119.46902654867257</v>
      </c>
      <c r="F106" s="56">
        <v>1.38</v>
      </c>
      <c r="G106" s="22">
        <f>F106/D106*100</f>
        <v>102.22222222222221</v>
      </c>
      <c r="H106" s="56">
        <v>1.48</v>
      </c>
      <c r="I106" s="22">
        <f>H106/F106*100</f>
        <v>107.24637681159422</v>
      </c>
      <c r="J106" s="56">
        <v>1.6</v>
      </c>
      <c r="K106" s="52">
        <f t="shared" si="17"/>
        <v>108.10810810810811</v>
      </c>
    </row>
    <row r="107" spans="1:11" s="4" customFormat="1" ht="38.25" customHeight="1">
      <c r="A107" s="11" t="s">
        <v>86</v>
      </c>
      <c r="B107" s="17" t="s">
        <v>85</v>
      </c>
      <c r="C107" s="56">
        <v>1.13</v>
      </c>
      <c r="D107" s="56">
        <v>1.35</v>
      </c>
      <c r="E107" s="22">
        <f t="shared" si="16"/>
        <v>119.46902654867257</v>
      </c>
      <c r="F107" s="56">
        <v>1.38</v>
      </c>
      <c r="G107" s="22">
        <f>F107/D107*100</f>
        <v>102.22222222222221</v>
      </c>
      <c r="H107" s="56">
        <v>1.48</v>
      </c>
      <c r="I107" s="22">
        <f>H107/F107*100</f>
        <v>107.24637681159422</v>
      </c>
      <c r="J107" s="56">
        <v>1.6</v>
      </c>
      <c r="K107" s="52">
        <f t="shared" si="17"/>
        <v>108.10810810810811</v>
      </c>
    </row>
    <row r="108" spans="1:11" s="7" customFormat="1" ht="26.25">
      <c r="A108" s="11" t="s">
        <v>87</v>
      </c>
      <c r="B108" s="17" t="s">
        <v>88</v>
      </c>
      <c r="C108" s="20">
        <v>25.9</v>
      </c>
      <c r="D108" s="59">
        <v>25.9</v>
      </c>
      <c r="E108" s="22">
        <f t="shared" si="16"/>
        <v>100</v>
      </c>
      <c r="F108" s="20">
        <v>26</v>
      </c>
      <c r="G108" s="22">
        <f>F108/D108*100</f>
        <v>100.38610038610038</v>
      </c>
      <c r="H108" s="20">
        <v>26</v>
      </c>
      <c r="I108" s="22">
        <f>H108/F108*100</f>
        <v>100</v>
      </c>
      <c r="J108" s="20">
        <v>27</v>
      </c>
      <c r="K108" s="52">
        <f t="shared" si="17"/>
        <v>103.84615384615385</v>
      </c>
    </row>
    <row r="109" spans="1:11" ht="12.75">
      <c r="A109" s="79" t="s">
        <v>136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1"/>
    </row>
    <row r="110" spans="1:11" ht="51.75" customHeight="1">
      <c r="A110" s="11" t="s">
        <v>89</v>
      </c>
      <c r="B110" s="17" t="s">
        <v>90</v>
      </c>
      <c r="C110" s="59">
        <v>168</v>
      </c>
      <c r="D110" s="59">
        <v>167</v>
      </c>
      <c r="E110" s="60">
        <f aca="true" t="shared" si="18" ref="E110:E123">D110/C110*100</f>
        <v>99.40476190476191</v>
      </c>
      <c r="F110" s="20">
        <v>166</v>
      </c>
      <c r="G110" s="60">
        <f aca="true" t="shared" si="19" ref="G110:G123">F110/D110*100</f>
        <v>99.40119760479041</v>
      </c>
      <c r="H110" s="20">
        <v>165</v>
      </c>
      <c r="I110" s="22">
        <f aca="true" t="shared" si="20" ref="I110:I123">H110/F110*100</f>
        <v>99.3975903614458</v>
      </c>
      <c r="J110" s="20">
        <v>164</v>
      </c>
      <c r="K110" s="52">
        <f aca="true" t="shared" si="21" ref="K110:K123">J110/H110*100</f>
        <v>99.39393939393939</v>
      </c>
    </row>
    <row r="111" spans="1:11" ht="36.75" customHeight="1">
      <c r="A111" s="11" t="s">
        <v>91</v>
      </c>
      <c r="B111" s="17" t="s">
        <v>92</v>
      </c>
      <c r="C111" s="20">
        <v>15.6</v>
      </c>
      <c r="D111" s="20">
        <v>15.5</v>
      </c>
      <c r="E111" s="60">
        <f t="shared" si="18"/>
        <v>99.35897435897436</v>
      </c>
      <c r="F111" s="20">
        <v>15.4</v>
      </c>
      <c r="G111" s="60">
        <f t="shared" si="19"/>
        <v>99.35483870967742</v>
      </c>
      <c r="H111" s="20">
        <v>15.4</v>
      </c>
      <c r="I111" s="22">
        <f t="shared" si="20"/>
        <v>100</v>
      </c>
      <c r="J111" s="20">
        <v>15.4</v>
      </c>
      <c r="K111" s="52">
        <f t="shared" si="21"/>
        <v>100</v>
      </c>
    </row>
    <row r="112" spans="1:11" ht="39">
      <c r="A112" s="11" t="s">
        <v>93</v>
      </c>
      <c r="B112" s="17" t="s">
        <v>92</v>
      </c>
      <c r="C112" s="20">
        <v>16</v>
      </c>
      <c r="D112" s="20">
        <v>16</v>
      </c>
      <c r="E112" s="60">
        <f t="shared" si="18"/>
        <v>100</v>
      </c>
      <c r="F112" s="61">
        <v>15.9</v>
      </c>
      <c r="G112" s="60">
        <f t="shared" si="19"/>
        <v>99.375</v>
      </c>
      <c r="H112" s="61">
        <v>15.9</v>
      </c>
      <c r="I112" s="22">
        <f t="shared" si="20"/>
        <v>100</v>
      </c>
      <c r="J112" s="61">
        <v>15.95</v>
      </c>
      <c r="K112" s="52">
        <f t="shared" si="21"/>
        <v>100.31446540880502</v>
      </c>
    </row>
    <row r="113" spans="1:11" ht="39">
      <c r="A113" s="11" t="s">
        <v>94</v>
      </c>
      <c r="B113" s="17" t="s">
        <v>92</v>
      </c>
      <c r="C113" s="20">
        <v>19.3</v>
      </c>
      <c r="D113" s="20">
        <v>19.2</v>
      </c>
      <c r="E113" s="60">
        <f t="shared" si="18"/>
        <v>99.48186528497409</v>
      </c>
      <c r="F113" s="20">
        <v>19.3</v>
      </c>
      <c r="G113" s="60">
        <f t="shared" si="19"/>
        <v>100.52083333333334</v>
      </c>
      <c r="H113" s="20">
        <v>19.3</v>
      </c>
      <c r="I113" s="22">
        <f t="shared" si="20"/>
        <v>100</v>
      </c>
      <c r="J113" s="20">
        <v>19.45</v>
      </c>
      <c r="K113" s="52">
        <f t="shared" si="21"/>
        <v>100.77720207253887</v>
      </c>
    </row>
    <row r="114" spans="1:11" ht="39">
      <c r="A114" s="11" t="s">
        <v>95</v>
      </c>
      <c r="B114" s="17" t="s">
        <v>92</v>
      </c>
      <c r="C114" s="20">
        <v>24</v>
      </c>
      <c r="D114" s="20">
        <v>24</v>
      </c>
      <c r="E114" s="60">
        <f t="shared" si="18"/>
        <v>100</v>
      </c>
      <c r="F114" s="20">
        <v>24.7</v>
      </c>
      <c r="G114" s="60">
        <f t="shared" si="19"/>
        <v>102.91666666666666</v>
      </c>
      <c r="H114" s="20">
        <v>24.9</v>
      </c>
      <c r="I114" s="22">
        <f t="shared" si="20"/>
        <v>100.8097165991903</v>
      </c>
      <c r="J114" s="20">
        <v>24.9</v>
      </c>
      <c r="K114" s="52">
        <f t="shared" si="21"/>
        <v>100</v>
      </c>
    </row>
    <row r="115" spans="1:11" ht="52.5">
      <c r="A115" s="11" t="s">
        <v>96</v>
      </c>
      <c r="B115" s="17" t="s">
        <v>97</v>
      </c>
      <c r="C115" s="20">
        <v>803</v>
      </c>
      <c r="D115" s="20">
        <v>863</v>
      </c>
      <c r="E115" s="22">
        <f t="shared" si="18"/>
        <v>107.47198007471981</v>
      </c>
      <c r="F115" s="61">
        <v>863</v>
      </c>
      <c r="G115" s="22">
        <f t="shared" si="19"/>
        <v>100</v>
      </c>
      <c r="H115" s="61">
        <v>863</v>
      </c>
      <c r="I115" s="22">
        <f t="shared" si="20"/>
        <v>100</v>
      </c>
      <c r="J115" s="61">
        <v>871</v>
      </c>
      <c r="K115" s="52">
        <f t="shared" si="21"/>
        <v>100.92699884125145</v>
      </c>
    </row>
    <row r="116" spans="1:11" ht="25.5" customHeight="1">
      <c r="A116" s="11" t="s">
        <v>98</v>
      </c>
      <c r="B116" s="17" t="s">
        <v>99</v>
      </c>
      <c r="C116" s="20">
        <v>278</v>
      </c>
      <c r="D116" s="20">
        <v>278</v>
      </c>
      <c r="E116" s="22">
        <f t="shared" si="18"/>
        <v>100</v>
      </c>
      <c r="F116" s="20">
        <v>278</v>
      </c>
      <c r="G116" s="22">
        <f t="shared" si="19"/>
        <v>100</v>
      </c>
      <c r="H116" s="20">
        <v>278</v>
      </c>
      <c r="I116" s="22">
        <f t="shared" si="20"/>
        <v>100</v>
      </c>
      <c r="J116" s="20">
        <v>278</v>
      </c>
      <c r="K116" s="52">
        <f t="shared" si="21"/>
        <v>100</v>
      </c>
    </row>
    <row r="117" spans="1:11" ht="26.25">
      <c r="A117" s="11" t="s">
        <v>100</v>
      </c>
      <c r="B117" s="17" t="s">
        <v>31</v>
      </c>
      <c r="C117" s="20">
        <v>42</v>
      </c>
      <c r="D117" s="20">
        <v>42</v>
      </c>
      <c r="E117" s="22">
        <f t="shared" si="18"/>
        <v>100</v>
      </c>
      <c r="F117" s="61">
        <v>40</v>
      </c>
      <c r="G117" s="22">
        <f t="shared" si="19"/>
        <v>95.23809523809523</v>
      </c>
      <c r="H117" s="61">
        <v>40</v>
      </c>
      <c r="I117" s="22">
        <f t="shared" si="20"/>
        <v>100</v>
      </c>
      <c r="J117" s="61">
        <v>39</v>
      </c>
      <c r="K117" s="52">
        <f t="shared" si="21"/>
        <v>97.5</v>
      </c>
    </row>
    <row r="118" spans="1:11" ht="39.75" customHeight="1">
      <c r="A118" s="11" t="s">
        <v>101</v>
      </c>
      <c r="B118" s="17" t="s">
        <v>102</v>
      </c>
      <c r="C118" s="20">
        <v>2490</v>
      </c>
      <c r="D118" s="20">
        <v>2490</v>
      </c>
      <c r="E118" s="22">
        <f t="shared" si="18"/>
        <v>100</v>
      </c>
      <c r="F118" s="20">
        <v>2490</v>
      </c>
      <c r="G118" s="22">
        <f t="shared" si="19"/>
        <v>100</v>
      </c>
      <c r="H118" s="20">
        <v>2490</v>
      </c>
      <c r="I118" s="22">
        <f t="shared" si="20"/>
        <v>100</v>
      </c>
      <c r="J118" s="20">
        <v>2490</v>
      </c>
      <c r="K118" s="52">
        <f t="shared" si="21"/>
        <v>100</v>
      </c>
    </row>
    <row r="119" spans="1:11" ht="12.75">
      <c r="A119" s="11" t="s">
        <v>103</v>
      </c>
      <c r="B119" s="17" t="s">
        <v>29</v>
      </c>
      <c r="C119" s="20">
        <v>43.8</v>
      </c>
      <c r="D119" s="20">
        <v>43.9</v>
      </c>
      <c r="E119" s="22">
        <f t="shared" si="18"/>
        <v>100.22831050228311</v>
      </c>
      <c r="F119" s="20">
        <v>44</v>
      </c>
      <c r="G119" s="22">
        <f t="shared" si="19"/>
        <v>100.22779043280184</v>
      </c>
      <c r="H119" s="20">
        <v>44.1</v>
      </c>
      <c r="I119" s="22">
        <f t="shared" si="20"/>
        <v>100.22727272727272</v>
      </c>
      <c r="J119" s="20">
        <v>44.32</v>
      </c>
      <c r="K119" s="52">
        <f t="shared" si="21"/>
        <v>100.49886621315191</v>
      </c>
    </row>
    <row r="120" spans="1:11" ht="14.25" customHeight="1">
      <c r="A120" s="79" t="s">
        <v>138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1"/>
    </row>
    <row r="121" spans="1:11" s="7" customFormat="1" ht="26.25">
      <c r="A121" s="11" t="s">
        <v>105</v>
      </c>
      <c r="B121" s="17" t="s">
        <v>26</v>
      </c>
      <c r="C121" s="20">
        <v>4</v>
      </c>
      <c r="D121" s="20">
        <v>4</v>
      </c>
      <c r="E121" s="22">
        <f t="shared" si="18"/>
        <v>100</v>
      </c>
      <c r="F121" s="20">
        <v>4</v>
      </c>
      <c r="G121" s="22">
        <f t="shared" si="19"/>
        <v>100</v>
      </c>
      <c r="H121" s="20">
        <v>4</v>
      </c>
      <c r="I121" s="22">
        <f t="shared" si="20"/>
        <v>100</v>
      </c>
      <c r="J121" s="20">
        <v>4</v>
      </c>
      <c r="K121" s="52">
        <f t="shared" si="21"/>
        <v>100</v>
      </c>
    </row>
    <row r="122" spans="1:11" s="7" customFormat="1" ht="26.25">
      <c r="A122" s="11" t="s">
        <v>106</v>
      </c>
      <c r="B122" s="17" t="s">
        <v>26</v>
      </c>
      <c r="C122" s="20">
        <v>93</v>
      </c>
      <c r="D122" s="20">
        <v>93</v>
      </c>
      <c r="E122" s="22">
        <f t="shared" si="18"/>
        <v>100</v>
      </c>
      <c r="F122" s="20">
        <v>93</v>
      </c>
      <c r="G122" s="22">
        <f t="shared" si="19"/>
        <v>100</v>
      </c>
      <c r="H122" s="20">
        <v>93</v>
      </c>
      <c r="I122" s="22">
        <f t="shared" si="20"/>
        <v>100</v>
      </c>
      <c r="J122" s="20">
        <v>93</v>
      </c>
      <c r="K122" s="52">
        <f t="shared" si="21"/>
        <v>100</v>
      </c>
    </row>
    <row r="123" spans="1:11" s="7" customFormat="1" ht="12.75">
      <c r="A123" s="11" t="s">
        <v>107</v>
      </c>
      <c r="B123" s="17" t="s">
        <v>26</v>
      </c>
      <c r="C123" s="20">
        <v>179</v>
      </c>
      <c r="D123" s="20">
        <v>180</v>
      </c>
      <c r="E123" s="22">
        <f t="shared" si="18"/>
        <v>100.5586592178771</v>
      </c>
      <c r="F123" s="20">
        <v>181</v>
      </c>
      <c r="G123" s="22">
        <f t="shared" si="19"/>
        <v>100.55555555555556</v>
      </c>
      <c r="H123" s="20">
        <v>181</v>
      </c>
      <c r="I123" s="22">
        <f t="shared" si="20"/>
        <v>100</v>
      </c>
      <c r="J123" s="20">
        <v>182</v>
      </c>
      <c r="K123" s="52">
        <f t="shared" si="21"/>
        <v>100.55248618784532</v>
      </c>
    </row>
    <row r="124" spans="1:11" ht="12.75">
      <c r="A124" s="79" t="s">
        <v>2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1"/>
    </row>
    <row r="125" spans="1:11" ht="12.75">
      <c r="A125" s="11" t="s">
        <v>108</v>
      </c>
      <c r="B125" s="17" t="s">
        <v>109</v>
      </c>
      <c r="C125" s="20">
        <v>49.46</v>
      </c>
      <c r="D125" s="20">
        <v>50</v>
      </c>
      <c r="E125" s="22">
        <f>D125/C125*100</f>
        <v>101.09179134654266</v>
      </c>
      <c r="F125" s="20">
        <v>50</v>
      </c>
      <c r="G125" s="22">
        <f>F125/D125*100</f>
        <v>100</v>
      </c>
      <c r="H125" s="20">
        <v>50</v>
      </c>
      <c r="I125" s="22">
        <f>H125/F125*100</f>
        <v>100</v>
      </c>
      <c r="J125" s="20">
        <v>51</v>
      </c>
      <c r="K125" s="52">
        <f>J125/H125*100</f>
        <v>102</v>
      </c>
    </row>
    <row r="126" spans="1:11" ht="12.75">
      <c r="A126" s="11" t="s">
        <v>110</v>
      </c>
      <c r="B126" s="17" t="s">
        <v>109</v>
      </c>
      <c r="C126" s="20">
        <v>61</v>
      </c>
      <c r="D126" s="20">
        <v>61</v>
      </c>
      <c r="E126" s="22">
        <f>D126/C126*100</f>
        <v>100</v>
      </c>
      <c r="F126" s="20">
        <v>61</v>
      </c>
      <c r="G126" s="22">
        <f>F126/D126*100</f>
        <v>100</v>
      </c>
      <c r="H126" s="20">
        <v>61</v>
      </c>
      <c r="I126" s="22">
        <f>H126/F126*100</f>
        <v>100</v>
      </c>
      <c r="J126" s="20">
        <v>61</v>
      </c>
      <c r="K126" s="52">
        <f>J126/H126*100</f>
        <v>100</v>
      </c>
    </row>
    <row r="127" spans="1:11" ht="13.5">
      <c r="A127" s="14" t="s">
        <v>104</v>
      </c>
      <c r="B127" s="17"/>
      <c r="C127" s="58"/>
      <c r="D127" s="58"/>
      <c r="E127" s="22"/>
      <c r="F127" s="57"/>
      <c r="G127" s="22"/>
      <c r="H127" s="57"/>
      <c r="I127" s="22"/>
      <c r="J127" s="57"/>
      <c r="K127" s="52"/>
    </row>
    <row r="128" spans="1:11" ht="26.25">
      <c r="A128" s="11" t="s">
        <v>111</v>
      </c>
      <c r="B128" s="17" t="s">
        <v>109</v>
      </c>
      <c r="C128" s="20">
        <v>61</v>
      </c>
      <c r="D128" s="20">
        <v>61</v>
      </c>
      <c r="E128" s="22">
        <f aca="true" t="shared" si="22" ref="E128:E133">D128/C128*100</f>
        <v>100</v>
      </c>
      <c r="F128" s="20">
        <v>61</v>
      </c>
      <c r="G128" s="22">
        <f aca="true" t="shared" si="23" ref="G128:G133">F128/D128*100</f>
        <v>100</v>
      </c>
      <c r="H128" s="20">
        <v>61</v>
      </c>
      <c r="I128" s="22">
        <f aca="true" t="shared" si="24" ref="I128:I133">H128/F128*100</f>
        <v>100</v>
      </c>
      <c r="J128" s="20">
        <v>61</v>
      </c>
      <c r="K128" s="52">
        <f aca="true" t="shared" si="25" ref="K128:K133">J128/H128*100</f>
        <v>100</v>
      </c>
    </row>
    <row r="129" spans="1:11" ht="26.25">
      <c r="A129" s="11" t="s">
        <v>112</v>
      </c>
      <c r="B129" s="17" t="s">
        <v>109</v>
      </c>
      <c r="C129" s="20">
        <v>61</v>
      </c>
      <c r="D129" s="20">
        <v>61</v>
      </c>
      <c r="E129" s="22">
        <f t="shared" si="22"/>
        <v>100</v>
      </c>
      <c r="F129" s="20">
        <v>61</v>
      </c>
      <c r="G129" s="22">
        <f t="shared" si="23"/>
        <v>100</v>
      </c>
      <c r="H129" s="20">
        <v>61</v>
      </c>
      <c r="I129" s="22">
        <f t="shared" si="24"/>
        <v>100</v>
      </c>
      <c r="J129" s="20">
        <v>61</v>
      </c>
      <c r="K129" s="52">
        <f t="shared" si="25"/>
        <v>100</v>
      </c>
    </row>
    <row r="130" spans="1:11" ht="12.75">
      <c r="A130" s="11" t="s">
        <v>5</v>
      </c>
      <c r="B130" s="17" t="s">
        <v>109</v>
      </c>
      <c r="C130" s="20">
        <v>55.74</v>
      </c>
      <c r="D130" s="20">
        <v>55.74</v>
      </c>
      <c r="E130" s="22">
        <f t="shared" si="22"/>
        <v>100</v>
      </c>
      <c r="F130" s="62">
        <v>55.74</v>
      </c>
      <c r="G130" s="63">
        <f t="shared" si="23"/>
        <v>100</v>
      </c>
      <c r="H130" s="62">
        <v>55.74</v>
      </c>
      <c r="I130" s="63">
        <f t="shared" si="24"/>
        <v>100</v>
      </c>
      <c r="J130" s="62">
        <v>55.74</v>
      </c>
      <c r="K130" s="64">
        <f t="shared" si="25"/>
        <v>100</v>
      </c>
    </row>
    <row r="131" spans="1:11" ht="39">
      <c r="A131" s="11" t="s">
        <v>113</v>
      </c>
      <c r="B131" s="17" t="s">
        <v>29</v>
      </c>
      <c r="C131" s="20">
        <v>86</v>
      </c>
      <c r="D131" s="20">
        <v>86.8</v>
      </c>
      <c r="E131" s="22">
        <f t="shared" si="22"/>
        <v>100.93023255813954</v>
      </c>
      <c r="F131" s="62">
        <v>87</v>
      </c>
      <c r="G131" s="63">
        <f t="shared" si="23"/>
        <v>100.23041474654377</v>
      </c>
      <c r="H131" s="62">
        <v>87.5</v>
      </c>
      <c r="I131" s="63">
        <f t="shared" si="24"/>
        <v>100.57471264367817</v>
      </c>
      <c r="J131" s="62">
        <v>88.1</v>
      </c>
      <c r="K131" s="64">
        <f t="shared" si="25"/>
        <v>100.68571428571428</v>
      </c>
    </row>
    <row r="132" spans="1:11" ht="39">
      <c r="A132" s="11" t="s">
        <v>114</v>
      </c>
      <c r="B132" s="17" t="s">
        <v>102</v>
      </c>
      <c r="C132" s="20">
        <v>636.7</v>
      </c>
      <c r="D132" s="20">
        <v>637.5</v>
      </c>
      <c r="E132" s="22">
        <f t="shared" si="22"/>
        <v>100.12564787183918</v>
      </c>
      <c r="F132" s="62">
        <v>638.4</v>
      </c>
      <c r="G132" s="63">
        <f t="shared" si="23"/>
        <v>100.14117647058822</v>
      </c>
      <c r="H132" s="62">
        <v>639.7</v>
      </c>
      <c r="I132" s="63">
        <f t="shared" si="24"/>
        <v>100.20363408521304</v>
      </c>
      <c r="J132" s="62">
        <v>640.2</v>
      </c>
      <c r="K132" s="64">
        <f t="shared" si="25"/>
        <v>100.07816163826794</v>
      </c>
    </row>
    <row r="133" spans="1:11" ht="50.25" customHeight="1">
      <c r="A133" s="11" t="s">
        <v>115</v>
      </c>
      <c r="B133" s="17" t="s">
        <v>116</v>
      </c>
      <c r="C133" s="20">
        <v>40.1</v>
      </c>
      <c r="D133" s="20">
        <v>40.3</v>
      </c>
      <c r="E133" s="22">
        <f t="shared" si="22"/>
        <v>100.49875311720697</v>
      </c>
      <c r="F133" s="62">
        <v>40.6</v>
      </c>
      <c r="G133" s="63">
        <f t="shared" si="23"/>
        <v>100.74441687344915</v>
      </c>
      <c r="H133" s="62">
        <v>40.7</v>
      </c>
      <c r="I133" s="63">
        <f t="shared" si="24"/>
        <v>100.24630541871922</v>
      </c>
      <c r="J133" s="62">
        <v>40.9</v>
      </c>
      <c r="K133" s="64">
        <f t="shared" si="25"/>
        <v>100.49140049140048</v>
      </c>
    </row>
    <row r="134" spans="1:11" ht="12.75">
      <c r="A134" s="79" t="s">
        <v>117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1"/>
    </row>
    <row r="135" spans="1:11" ht="27" thickBot="1">
      <c r="A135" s="11" t="s">
        <v>118</v>
      </c>
      <c r="B135" s="17" t="s">
        <v>109</v>
      </c>
      <c r="C135" s="20">
        <v>4.52</v>
      </c>
      <c r="D135" s="20">
        <v>3</v>
      </c>
      <c r="E135" s="67">
        <f>D135/C135*100</f>
        <v>66.3716814159292</v>
      </c>
      <c r="F135" s="20">
        <v>3</v>
      </c>
      <c r="G135" s="68">
        <f>F135/D135*100</f>
        <v>100</v>
      </c>
      <c r="H135" s="62">
        <v>3</v>
      </c>
      <c r="I135" s="68">
        <f>H135/F135*100</f>
        <v>100</v>
      </c>
      <c r="J135" s="62">
        <v>3</v>
      </c>
      <c r="K135" s="68">
        <f>J135/H135*100</f>
        <v>100</v>
      </c>
    </row>
    <row r="136" spans="1:11" ht="13.5" thickBot="1">
      <c r="A136" s="29" t="s">
        <v>119</v>
      </c>
      <c r="B136" s="30" t="s">
        <v>120</v>
      </c>
      <c r="C136" s="69">
        <v>270</v>
      </c>
      <c r="D136" s="69">
        <v>270</v>
      </c>
      <c r="E136" s="67">
        <f>D136/C136*100</f>
        <v>100</v>
      </c>
      <c r="F136" s="69">
        <v>270</v>
      </c>
      <c r="G136" s="68">
        <f>F136/D136*100</f>
        <v>100</v>
      </c>
      <c r="H136" s="70">
        <v>270</v>
      </c>
      <c r="I136" s="68">
        <f>H136/F136*100</f>
        <v>100</v>
      </c>
      <c r="J136" s="70">
        <v>270</v>
      </c>
      <c r="K136" s="68">
        <f>J136/H136*100</f>
        <v>100</v>
      </c>
    </row>
    <row r="137" spans="1:11" ht="27" thickBot="1">
      <c r="A137" s="38" t="s">
        <v>121</v>
      </c>
      <c r="B137" s="39" t="s">
        <v>120</v>
      </c>
      <c r="C137" s="65">
        <v>120</v>
      </c>
      <c r="D137" s="65">
        <v>50</v>
      </c>
      <c r="E137" s="67">
        <f>D137/C137*100</f>
        <v>41.66666666666667</v>
      </c>
      <c r="F137" s="65">
        <v>50</v>
      </c>
      <c r="G137" s="68">
        <f>F137/D137*100</f>
        <v>100</v>
      </c>
      <c r="H137" s="66">
        <v>50</v>
      </c>
      <c r="I137" s="68">
        <f>H137/F137*100</f>
        <v>100</v>
      </c>
      <c r="J137" s="66">
        <v>50</v>
      </c>
      <c r="K137" s="68">
        <f>J137/H137*100</f>
        <v>100</v>
      </c>
    </row>
    <row r="138" spans="1:10" s="34" customFormat="1" ht="13.5">
      <c r="A138" s="31"/>
      <c r="B138" s="31"/>
      <c r="C138" s="32"/>
      <c r="D138" s="32"/>
      <c r="E138" s="33"/>
      <c r="F138" s="32"/>
      <c r="H138" s="35"/>
      <c r="J138" s="35"/>
    </row>
    <row r="139" spans="1:11" s="34" customFormat="1" ht="12.75">
      <c r="A139" s="86" t="s">
        <v>124</v>
      </c>
      <c r="B139" s="86"/>
      <c r="C139" s="86"/>
      <c r="D139" s="86"/>
      <c r="E139" s="86"/>
      <c r="F139" s="1"/>
      <c r="G139" s="1"/>
      <c r="H139" s="1"/>
      <c r="I139" s="87" t="s">
        <v>125</v>
      </c>
      <c r="J139" s="87"/>
      <c r="K139" s="87"/>
    </row>
    <row r="140" spans="1:11" s="34" customFormat="1" ht="12.75">
      <c r="A140" s="86"/>
      <c r="B140" s="86"/>
      <c r="C140" s="86"/>
      <c r="D140" s="86"/>
      <c r="E140" s="86"/>
      <c r="F140" s="1"/>
      <c r="G140" s="1"/>
      <c r="H140" s="1"/>
      <c r="I140" s="87"/>
      <c r="J140" s="87"/>
      <c r="K140" s="87"/>
    </row>
    <row r="141" spans="1:11" s="34" customFormat="1" ht="12.75">
      <c r="A141" s="86"/>
      <c r="B141" s="86"/>
      <c r="C141" s="86"/>
      <c r="D141" s="86"/>
      <c r="E141" s="86"/>
      <c r="F141" s="1"/>
      <c r="G141" s="1"/>
      <c r="H141" s="1"/>
      <c r="I141" s="87"/>
      <c r="J141" s="87"/>
      <c r="K141" s="87"/>
    </row>
    <row r="142" spans="1:10" s="34" customFormat="1" ht="13.5">
      <c r="A142" s="31"/>
      <c r="B142" s="31"/>
      <c r="C142" s="32"/>
      <c r="D142" s="32"/>
      <c r="E142" s="33"/>
      <c r="F142" s="32"/>
      <c r="H142" s="35"/>
      <c r="J142" s="35"/>
    </row>
    <row r="143" spans="1:10" s="34" customFormat="1" ht="13.5">
      <c r="A143" s="31"/>
      <c r="B143" s="31"/>
      <c r="C143" s="36"/>
      <c r="D143" s="37"/>
      <c r="F143" s="37"/>
      <c r="H143" s="35"/>
      <c r="J143" s="35"/>
    </row>
    <row r="144" spans="1:10" s="34" customFormat="1" ht="13.5">
      <c r="A144" s="31"/>
      <c r="B144" s="31"/>
      <c r="C144" s="36"/>
      <c r="D144" s="37"/>
      <c r="F144" s="37"/>
      <c r="H144" s="35"/>
      <c r="J144" s="35"/>
    </row>
    <row r="145" spans="1:10" s="34" customFormat="1" ht="13.5">
      <c r="A145" s="31"/>
      <c r="B145" s="31"/>
      <c r="C145" s="36"/>
      <c r="D145" s="37"/>
      <c r="F145" s="37"/>
      <c r="H145" s="35"/>
      <c r="J145" s="35"/>
    </row>
    <row r="146" spans="1:10" s="34" customFormat="1" ht="13.5">
      <c r="A146" s="31"/>
      <c r="B146" s="31"/>
      <c r="C146" s="36"/>
      <c r="D146" s="37"/>
      <c r="F146" s="37"/>
      <c r="H146" s="35"/>
      <c r="J146" s="35"/>
    </row>
    <row r="147" spans="1:10" s="34" customFormat="1" ht="13.5">
      <c r="A147" s="31"/>
      <c r="B147" s="31"/>
      <c r="C147" s="36"/>
      <c r="D147" s="37"/>
      <c r="F147" s="37"/>
      <c r="H147" s="35"/>
      <c r="J147" s="35"/>
    </row>
    <row r="148" spans="1:10" s="34" customFormat="1" ht="13.5">
      <c r="A148" s="31"/>
      <c r="B148" s="31"/>
      <c r="C148" s="36"/>
      <c r="D148" s="37"/>
      <c r="F148" s="37"/>
      <c r="H148" s="35"/>
      <c r="J148" s="35"/>
    </row>
    <row r="149" spans="1:10" s="34" customFormat="1" ht="13.5">
      <c r="A149" s="31"/>
      <c r="B149" s="31"/>
      <c r="C149" s="36"/>
      <c r="D149" s="37"/>
      <c r="F149" s="37"/>
      <c r="H149" s="35"/>
      <c r="J149" s="35"/>
    </row>
    <row r="150" spans="1:10" s="34" customFormat="1" ht="13.5">
      <c r="A150" s="31"/>
      <c r="B150" s="31"/>
      <c r="C150" s="36"/>
      <c r="D150" s="37"/>
      <c r="F150" s="37"/>
      <c r="H150" s="35"/>
      <c r="J150" s="35"/>
    </row>
    <row r="151" spans="1:10" s="34" customFormat="1" ht="13.5">
      <c r="A151" s="31"/>
      <c r="B151" s="31"/>
      <c r="C151" s="36"/>
      <c r="D151" s="37"/>
      <c r="F151" s="37"/>
      <c r="H151" s="35"/>
      <c r="J151" s="35"/>
    </row>
    <row r="152" spans="1:10" s="34" customFormat="1" ht="13.5">
      <c r="A152" s="31"/>
      <c r="B152" s="31"/>
      <c r="C152" s="36"/>
      <c r="D152" s="37"/>
      <c r="F152" s="37"/>
      <c r="H152" s="35"/>
      <c r="J152" s="35"/>
    </row>
    <row r="153" spans="1:10" s="34" customFormat="1" ht="13.5">
      <c r="A153" s="31"/>
      <c r="B153" s="31"/>
      <c r="C153" s="36"/>
      <c r="D153" s="37"/>
      <c r="F153" s="37"/>
      <c r="H153" s="35"/>
      <c r="J153" s="35"/>
    </row>
    <row r="154" spans="1:10" s="34" customFormat="1" ht="13.5">
      <c r="A154" s="31"/>
      <c r="B154" s="31"/>
      <c r="C154" s="36"/>
      <c r="D154" s="37"/>
      <c r="F154" s="37"/>
      <c r="H154" s="35"/>
      <c r="J154" s="35"/>
    </row>
    <row r="155" spans="1:10" s="34" customFormat="1" ht="13.5">
      <c r="A155" s="31"/>
      <c r="B155" s="31"/>
      <c r="C155" s="36"/>
      <c r="D155" s="37"/>
      <c r="F155" s="37"/>
      <c r="H155" s="35"/>
      <c r="J155" s="35"/>
    </row>
    <row r="156" spans="1:10" s="34" customFormat="1" ht="13.5">
      <c r="A156" s="31"/>
      <c r="B156" s="31"/>
      <c r="C156" s="36"/>
      <c r="D156" s="37"/>
      <c r="F156" s="37"/>
      <c r="H156" s="35"/>
      <c r="J156" s="35"/>
    </row>
    <row r="157" spans="1:10" s="34" customFormat="1" ht="13.5">
      <c r="A157" s="31"/>
      <c r="B157" s="31"/>
      <c r="C157" s="36"/>
      <c r="D157" s="37"/>
      <c r="F157" s="37"/>
      <c r="H157" s="35"/>
      <c r="J157" s="35"/>
    </row>
    <row r="158" spans="1:10" s="34" customFormat="1" ht="13.5">
      <c r="A158" s="31"/>
      <c r="B158" s="31"/>
      <c r="C158" s="36"/>
      <c r="D158" s="37"/>
      <c r="F158" s="37"/>
      <c r="H158" s="35"/>
      <c r="J158" s="35"/>
    </row>
    <row r="159" spans="1:10" s="34" customFormat="1" ht="13.5">
      <c r="A159" s="31"/>
      <c r="B159" s="31"/>
      <c r="C159" s="36"/>
      <c r="D159" s="37"/>
      <c r="F159" s="37"/>
      <c r="H159" s="35"/>
      <c r="J159" s="35"/>
    </row>
    <row r="160" spans="1:10" s="34" customFormat="1" ht="13.5">
      <c r="A160" s="31"/>
      <c r="B160" s="31"/>
      <c r="C160" s="36"/>
      <c r="D160" s="37"/>
      <c r="F160" s="37"/>
      <c r="H160" s="35"/>
      <c r="J160" s="35"/>
    </row>
    <row r="161" spans="1:10" s="34" customFormat="1" ht="13.5">
      <c r="A161" s="31"/>
      <c r="B161" s="31"/>
      <c r="C161" s="36"/>
      <c r="D161" s="37"/>
      <c r="F161" s="37"/>
      <c r="H161" s="35"/>
      <c r="J161" s="35"/>
    </row>
    <row r="162" spans="1:10" s="34" customFormat="1" ht="13.5">
      <c r="A162" s="31"/>
      <c r="B162" s="31"/>
      <c r="C162" s="36"/>
      <c r="D162" s="37"/>
      <c r="F162" s="37"/>
      <c r="H162" s="35"/>
      <c r="J162" s="35"/>
    </row>
    <row r="163" spans="1:10" s="34" customFormat="1" ht="13.5">
      <c r="A163" s="31"/>
      <c r="B163" s="31"/>
      <c r="C163" s="36"/>
      <c r="D163" s="37"/>
      <c r="F163" s="37"/>
      <c r="H163" s="35"/>
      <c r="J163" s="35"/>
    </row>
    <row r="164" spans="1:10" s="34" customFormat="1" ht="13.5">
      <c r="A164" s="31"/>
      <c r="B164" s="31"/>
      <c r="C164" s="36"/>
      <c r="D164" s="37"/>
      <c r="F164" s="37"/>
      <c r="H164" s="35"/>
      <c r="J164" s="35"/>
    </row>
    <row r="165" spans="1:10" s="34" customFormat="1" ht="13.5">
      <c r="A165" s="31"/>
      <c r="B165" s="31"/>
      <c r="C165" s="36"/>
      <c r="D165" s="37"/>
      <c r="F165" s="37"/>
      <c r="H165" s="35"/>
      <c r="J165" s="35"/>
    </row>
    <row r="166" spans="1:10" s="34" customFormat="1" ht="13.5">
      <c r="A166" s="31"/>
      <c r="B166" s="31"/>
      <c r="C166" s="36"/>
      <c r="D166" s="37"/>
      <c r="F166" s="37"/>
      <c r="H166" s="35"/>
      <c r="J166" s="35"/>
    </row>
    <row r="167" spans="1:10" s="34" customFormat="1" ht="13.5">
      <c r="A167" s="31"/>
      <c r="B167" s="31"/>
      <c r="C167" s="36"/>
      <c r="D167" s="37"/>
      <c r="F167" s="37"/>
      <c r="H167" s="35"/>
      <c r="J167" s="35"/>
    </row>
    <row r="168" spans="1:10" s="34" customFormat="1" ht="13.5">
      <c r="A168" s="31"/>
      <c r="B168" s="31"/>
      <c r="C168" s="36"/>
      <c r="D168" s="37"/>
      <c r="F168" s="37"/>
      <c r="H168" s="35"/>
      <c r="J168" s="35"/>
    </row>
    <row r="169" spans="1:10" s="34" customFormat="1" ht="13.5">
      <c r="A169" s="31"/>
      <c r="B169" s="31"/>
      <c r="C169" s="36"/>
      <c r="D169" s="37"/>
      <c r="F169" s="37"/>
      <c r="H169" s="35"/>
      <c r="J169" s="35"/>
    </row>
    <row r="170" spans="1:10" s="34" customFormat="1" ht="13.5">
      <c r="A170" s="31"/>
      <c r="B170" s="31"/>
      <c r="C170" s="36"/>
      <c r="D170" s="37"/>
      <c r="F170" s="37"/>
      <c r="H170" s="35"/>
      <c r="J170" s="35"/>
    </row>
    <row r="171" spans="1:10" s="34" customFormat="1" ht="13.5">
      <c r="A171" s="31"/>
      <c r="B171" s="31"/>
      <c r="C171" s="36"/>
      <c r="D171" s="37"/>
      <c r="F171" s="37"/>
      <c r="H171" s="35"/>
      <c r="J171" s="35"/>
    </row>
    <row r="172" spans="1:10" s="34" customFormat="1" ht="13.5">
      <c r="A172" s="31"/>
      <c r="B172" s="31"/>
      <c r="C172" s="36"/>
      <c r="D172" s="37"/>
      <c r="F172" s="37"/>
      <c r="H172" s="35"/>
      <c r="J172" s="35"/>
    </row>
    <row r="173" spans="1:10" s="34" customFormat="1" ht="13.5">
      <c r="A173" s="31"/>
      <c r="B173" s="31"/>
      <c r="C173" s="36"/>
      <c r="D173" s="37"/>
      <c r="F173" s="37"/>
      <c r="H173" s="35"/>
      <c r="J173" s="35"/>
    </row>
    <row r="174" spans="1:10" s="34" customFormat="1" ht="13.5">
      <c r="A174" s="31"/>
      <c r="B174" s="31"/>
      <c r="C174" s="36"/>
      <c r="D174" s="37"/>
      <c r="F174" s="37"/>
      <c r="H174" s="35"/>
      <c r="J174" s="35"/>
    </row>
    <row r="175" spans="1:10" s="34" customFormat="1" ht="13.5">
      <c r="A175" s="31"/>
      <c r="B175" s="31"/>
      <c r="C175" s="36"/>
      <c r="D175" s="37"/>
      <c r="F175" s="37"/>
      <c r="H175" s="35"/>
      <c r="J175" s="35"/>
    </row>
    <row r="176" spans="1:10" s="34" customFormat="1" ht="13.5">
      <c r="A176" s="31"/>
      <c r="B176" s="31"/>
      <c r="C176" s="36"/>
      <c r="D176" s="37"/>
      <c r="F176" s="37"/>
      <c r="H176" s="35"/>
      <c r="J176" s="35"/>
    </row>
    <row r="177" spans="1:10" s="34" customFormat="1" ht="13.5">
      <c r="A177" s="31"/>
      <c r="B177" s="31"/>
      <c r="C177" s="36"/>
      <c r="D177" s="37"/>
      <c r="F177" s="37"/>
      <c r="H177" s="35"/>
      <c r="J177" s="35"/>
    </row>
    <row r="178" spans="1:10" s="34" customFormat="1" ht="13.5">
      <c r="A178" s="31"/>
      <c r="B178" s="31"/>
      <c r="C178" s="36"/>
      <c r="D178" s="37"/>
      <c r="F178" s="37"/>
      <c r="H178" s="35"/>
      <c r="J178" s="35"/>
    </row>
    <row r="179" spans="1:10" s="34" customFormat="1" ht="13.5">
      <c r="A179" s="31"/>
      <c r="B179" s="31"/>
      <c r="C179" s="36"/>
      <c r="D179" s="37"/>
      <c r="F179" s="37"/>
      <c r="H179" s="35"/>
      <c r="J179" s="35"/>
    </row>
    <row r="180" spans="1:10" s="34" customFormat="1" ht="13.5">
      <c r="A180" s="31"/>
      <c r="B180" s="31"/>
      <c r="C180" s="36"/>
      <c r="D180" s="37"/>
      <c r="F180" s="37"/>
      <c r="H180" s="35"/>
      <c r="J180" s="35"/>
    </row>
    <row r="181" spans="1:10" s="34" customFormat="1" ht="13.5">
      <c r="A181" s="31"/>
      <c r="B181" s="31"/>
      <c r="C181" s="36"/>
      <c r="D181" s="37"/>
      <c r="F181" s="37"/>
      <c r="H181" s="35"/>
      <c r="J181" s="35"/>
    </row>
    <row r="182" spans="1:10" s="34" customFormat="1" ht="13.5">
      <c r="A182" s="31"/>
      <c r="B182" s="31"/>
      <c r="C182" s="36"/>
      <c r="D182" s="37"/>
      <c r="F182" s="37"/>
      <c r="H182" s="35"/>
      <c r="J182" s="35"/>
    </row>
    <row r="183" spans="1:10" s="34" customFormat="1" ht="13.5">
      <c r="A183" s="31"/>
      <c r="B183" s="31"/>
      <c r="C183" s="36"/>
      <c r="D183" s="37"/>
      <c r="F183" s="37"/>
      <c r="H183" s="35"/>
      <c r="J183" s="35"/>
    </row>
    <row r="184" spans="1:10" s="34" customFormat="1" ht="13.5">
      <c r="A184" s="31"/>
      <c r="B184" s="31"/>
      <c r="C184" s="36"/>
      <c r="D184" s="37"/>
      <c r="F184" s="37"/>
      <c r="H184" s="35"/>
      <c r="J184" s="35"/>
    </row>
    <row r="185" spans="1:10" s="34" customFormat="1" ht="13.5">
      <c r="A185" s="31"/>
      <c r="B185" s="31"/>
      <c r="C185" s="36"/>
      <c r="D185" s="37"/>
      <c r="F185" s="37"/>
      <c r="H185" s="35"/>
      <c r="J185" s="35"/>
    </row>
    <row r="186" spans="1:10" s="34" customFormat="1" ht="13.5">
      <c r="A186" s="31"/>
      <c r="B186" s="31"/>
      <c r="C186" s="36"/>
      <c r="D186" s="37"/>
      <c r="F186" s="37"/>
      <c r="H186" s="35"/>
      <c r="J186" s="35"/>
    </row>
    <row r="187" spans="1:10" s="34" customFormat="1" ht="13.5">
      <c r="A187" s="31"/>
      <c r="B187" s="31"/>
      <c r="C187" s="36"/>
      <c r="D187" s="37"/>
      <c r="F187" s="37"/>
      <c r="H187" s="35"/>
      <c r="J187" s="35"/>
    </row>
    <row r="188" spans="1:10" s="34" customFormat="1" ht="13.5">
      <c r="A188" s="31"/>
      <c r="B188" s="31"/>
      <c r="C188" s="36"/>
      <c r="D188" s="37"/>
      <c r="F188" s="37"/>
      <c r="H188" s="35"/>
      <c r="J188" s="35"/>
    </row>
    <row r="189" spans="1:10" s="34" customFormat="1" ht="13.5">
      <c r="A189" s="31"/>
      <c r="B189" s="31"/>
      <c r="C189" s="36"/>
      <c r="D189" s="37"/>
      <c r="F189" s="37"/>
      <c r="H189" s="35"/>
      <c r="J189" s="35"/>
    </row>
    <row r="190" spans="1:10" s="34" customFormat="1" ht="13.5">
      <c r="A190" s="31"/>
      <c r="B190" s="31"/>
      <c r="C190" s="36"/>
      <c r="D190" s="37"/>
      <c r="F190" s="37"/>
      <c r="H190" s="35"/>
      <c r="J190" s="35"/>
    </row>
    <row r="191" spans="1:10" s="34" customFormat="1" ht="13.5">
      <c r="A191" s="31"/>
      <c r="B191" s="31"/>
      <c r="C191" s="36"/>
      <c r="D191" s="37"/>
      <c r="F191" s="37"/>
      <c r="H191" s="35"/>
      <c r="J191" s="35"/>
    </row>
    <row r="192" spans="1:10" s="34" customFormat="1" ht="13.5">
      <c r="A192" s="31"/>
      <c r="B192" s="31"/>
      <c r="C192" s="36"/>
      <c r="D192" s="37"/>
      <c r="F192" s="37"/>
      <c r="H192" s="35"/>
      <c r="J192" s="35"/>
    </row>
    <row r="193" spans="1:10" s="34" customFormat="1" ht="13.5">
      <c r="A193" s="31"/>
      <c r="B193" s="31"/>
      <c r="C193" s="36"/>
      <c r="D193" s="37"/>
      <c r="F193" s="37"/>
      <c r="H193" s="35"/>
      <c r="J193" s="35"/>
    </row>
    <row r="194" spans="1:10" s="34" customFormat="1" ht="13.5">
      <c r="A194" s="31"/>
      <c r="B194" s="31"/>
      <c r="C194" s="36"/>
      <c r="D194" s="37"/>
      <c r="F194" s="37"/>
      <c r="H194" s="35"/>
      <c r="J194" s="35"/>
    </row>
    <row r="195" spans="1:10" s="34" customFormat="1" ht="13.5">
      <c r="A195" s="31"/>
      <c r="B195" s="31"/>
      <c r="C195" s="36"/>
      <c r="D195" s="37"/>
      <c r="F195" s="37"/>
      <c r="H195" s="35"/>
      <c r="J195" s="35"/>
    </row>
    <row r="196" spans="1:10" s="34" customFormat="1" ht="13.5">
      <c r="A196" s="31"/>
      <c r="B196" s="31"/>
      <c r="C196" s="36"/>
      <c r="D196" s="37"/>
      <c r="F196" s="37"/>
      <c r="H196" s="35"/>
      <c r="J196" s="35"/>
    </row>
    <row r="197" spans="1:10" s="34" customFormat="1" ht="13.5">
      <c r="A197" s="31"/>
      <c r="B197" s="31"/>
      <c r="C197" s="36"/>
      <c r="D197" s="37"/>
      <c r="F197" s="37"/>
      <c r="H197" s="35"/>
      <c r="J197" s="35"/>
    </row>
    <row r="198" spans="1:10" s="34" customFormat="1" ht="13.5">
      <c r="A198" s="31"/>
      <c r="B198" s="31"/>
      <c r="C198" s="36"/>
      <c r="D198" s="37"/>
      <c r="F198" s="37"/>
      <c r="H198" s="35"/>
      <c r="J198" s="35"/>
    </row>
    <row r="199" spans="1:10" s="34" customFormat="1" ht="13.5">
      <c r="A199" s="31"/>
      <c r="B199" s="31"/>
      <c r="C199" s="36"/>
      <c r="D199" s="37"/>
      <c r="F199" s="37"/>
      <c r="H199" s="35"/>
      <c r="J199" s="35"/>
    </row>
    <row r="200" spans="1:10" s="34" customFormat="1" ht="13.5">
      <c r="A200" s="31"/>
      <c r="B200" s="31"/>
      <c r="C200" s="36"/>
      <c r="D200" s="37"/>
      <c r="F200" s="37"/>
      <c r="H200" s="35"/>
      <c r="J200" s="35"/>
    </row>
    <row r="201" spans="1:10" s="34" customFormat="1" ht="13.5">
      <c r="A201" s="31"/>
      <c r="B201" s="31"/>
      <c r="C201" s="36"/>
      <c r="D201" s="37"/>
      <c r="F201" s="37"/>
      <c r="H201" s="35"/>
      <c r="J201" s="35"/>
    </row>
    <row r="202" spans="1:10" s="34" customFormat="1" ht="13.5">
      <c r="A202" s="31"/>
      <c r="B202" s="31"/>
      <c r="C202" s="36"/>
      <c r="D202" s="37"/>
      <c r="F202" s="37"/>
      <c r="H202" s="35"/>
      <c r="J202" s="35"/>
    </row>
    <row r="203" spans="1:10" s="34" customFormat="1" ht="13.5">
      <c r="A203" s="31"/>
      <c r="B203" s="31"/>
      <c r="C203" s="36"/>
      <c r="D203" s="37"/>
      <c r="F203" s="37"/>
      <c r="H203" s="35"/>
      <c r="J203" s="35"/>
    </row>
    <row r="204" spans="1:10" s="34" customFormat="1" ht="13.5">
      <c r="A204" s="31"/>
      <c r="B204" s="31"/>
      <c r="C204" s="36"/>
      <c r="D204" s="37"/>
      <c r="F204" s="37"/>
      <c r="H204" s="35"/>
      <c r="J204" s="35"/>
    </row>
    <row r="205" spans="1:10" s="34" customFormat="1" ht="13.5">
      <c r="A205" s="31"/>
      <c r="B205" s="31"/>
      <c r="C205" s="36"/>
      <c r="D205" s="37"/>
      <c r="F205" s="37"/>
      <c r="H205" s="35"/>
      <c r="J205" s="35"/>
    </row>
    <row r="206" spans="1:10" s="34" customFormat="1" ht="13.5">
      <c r="A206" s="31"/>
      <c r="B206" s="31"/>
      <c r="C206" s="36"/>
      <c r="D206" s="37"/>
      <c r="F206" s="37"/>
      <c r="H206" s="35"/>
      <c r="J206" s="35"/>
    </row>
    <row r="207" spans="1:10" s="34" customFormat="1" ht="13.5">
      <c r="A207" s="31"/>
      <c r="B207" s="31"/>
      <c r="C207" s="36"/>
      <c r="D207" s="37"/>
      <c r="F207" s="37"/>
      <c r="H207" s="35"/>
      <c r="J207" s="35"/>
    </row>
    <row r="208" spans="1:10" s="34" customFormat="1" ht="13.5">
      <c r="A208" s="31"/>
      <c r="B208" s="31"/>
      <c r="C208" s="36"/>
      <c r="D208" s="37"/>
      <c r="F208" s="37"/>
      <c r="H208" s="35"/>
      <c r="J208" s="35"/>
    </row>
    <row r="209" spans="1:10" s="34" customFormat="1" ht="13.5">
      <c r="A209" s="31"/>
      <c r="B209" s="31"/>
      <c r="C209" s="36"/>
      <c r="D209" s="37"/>
      <c r="F209" s="37"/>
      <c r="H209" s="35"/>
      <c r="J209" s="35"/>
    </row>
    <row r="210" spans="1:10" s="34" customFormat="1" ht="13.5">
      <c r="A210" s="31"/>
      <c r="B210" s="31"/>
      <c r="C210" s="36"/>
      <c r="D210" s="37"/>
      <c r="F210" s="37"/>
      <c r="H210" s="35"/>
      <c r="J210" s="35"/>
    </row>
    <row r="211" spans="1:10" s="34" customFormat="1" ht="13.5">
      <c r="A211" s="31"/>
      <c r="B211" s="31"/>
      <c r="C211" s="36"/>
      <c r="D211" s="37"/>
      <c r="F211" s="37"/>
      <c r="H211" s="35"/>
      <c r="J211" s="35"/>
    </row>
    <row r="212" spans="1:10" s="34" customFormat="1" ht="13.5">
      <c r="A212" s="31"/>
      <c r="B212" s="31"/>
      <c r="C212" s="36"/>
      <c r="D212" s="37"/>
      <c r="F212" s="37"/>
      <c r="H212" s="35"/>
      <c r="J212" s="35"/>
    </row>
    <row r="213" spans="1:10" s="34" customFormat="1" ht="13.5">
      <c r="A213" s="31"/>
      <c r="B213" s="31"/>
      <c r="C213" s="36"/>
      <c r="D213" s="37"/>
      <c r="F213" s="37"/>
      <c r="H213" s="35"/>
      <c r="J213" s="35"/>
    </row>
    <row r="214" spans="1:10" s="34" customFormat="1" ht="13.5">
      <c r="A214" s="31"/>
      <c r="B214" s="31"/>
      <c r="C214" s="36"/>
      <c r="D214" s="37"/>
      <c r="F214" s="37"/>
      <c r="H214" s="35"/>
      <c r="J214" s="35"/>
    </row>
    <row r="215" spans="1:10" s="34" customFormat="1" ht="13.5">
      <c r="A215" s="31"/>
      <c r="B215" s="31"/>
      <c r="C215" s="36"/>
      <c r="D215" s="37"/>
      <c r="F215" s="37"/>
      <c r="H215" s="35"/>
      <c r="J215" s="35"/>
    </row>
    <row r="216" spans="1:10" s="34" customFormat="1" ht="13.5">
      <c r="A216" s="31"/>
      <c r="B216" s="31"/>
      <c r="C216" s="36"/>
      <c r="D216" s="37"/>
      <c r="F216" s="37"/>
      <c r="H216" s="35"/>
      <c r="J216" s="35"/>
    </row>
    <row r="217" spans="1:10" s="34" customFormat="1" ht="13.5">
      <c r="A217" s="31"/>
      <c r="B217" s="31"/>
      <c r="C217" s="36"/>
      <c r="D217" s="37"/>
      <c r="F217" s="37"/>
      <c r="H217" s="35"/>
      <c r="J217" s="35"/>
    </row>
    <row r="218" spans="1:10" s="34" customFormat="1" ht="13.5">
      <c r="A218" s="31"/>
      <c r="B218" s="31"/>
      <c r="C218" s="36"/>
      <c r="D218" s="37"/>
      <c r="F218" s="37"/>
      <c r="H218" s="35"/>
      <c r="J218" s="35"/>
    </row>
    <row r="219" spans="1:10" s="34" customFormat="1" ht="13.5">
      <c r="A219" s="31"/>
      <c r="B219" s="31"/>
      <c r="C219" s="36"/>
      <c r="D219" s="37"/>
      <c r="F219" s="37"/>
      <c r="H219" s="35"/>
      <c r="J219" s="35"/>
    </row>
    <row r="220" spans="1:10" s="34" customFormat="1" ht="13.5">
      <c r="A220" s="31"/>
      <c r="B220" s="31"/>
      <c r="C220" s="36"/>
      <c r="D220" s="37"/>
      <c r="F220" s="37"/>
      <c r="H220" s="35"/>
      <c r="J220" s="35"/>
    </row>
    <row r="221" spans="1:10" s="34" customFormat="1" ht="13.5">
      <c r="A221" s="31"/>
      <c r="B221" s="31"/>
      <c r="C221" s="36"/>
      <c r="D221" s="37"/>
      <c r="F221" s="37"/>
      <c r="H221" s="35"/>
      <c r="J221" s="35"/>
    </row>
    <row r="222" spans="1:10" s="34" customFormat="1" ht="13.5">
      <c r="A222" s="31"/>
      <c r="B222" s="31"/>
      <c r="C222" s="36"/>
      <c r="D222" s="37"/>
      <c r="F222" s="37"/>
      <c r="H222" s="35"/>
      <c r="J222" s="35"/>
    </row>
    <row r="223" spans="1:10" s="34" customFormat="1" ht="13.5">
      <c r="A223" s="31"/>
      <c r="B223" s="31"/>
      <c r="C223" s="36"/>
      <c r="D223" s="37"/>
      <c r="F223" s="37"/>
      <c r="H223" s="35"/>
      <c r="J223" s="35"/>
    </row>
    <row r="224" spans="1:10" s="34" customFormat="1" ht="13.5">
      <c r="A224" s="31"/>
      <c r="B224" s="31"/>
      <c r="C224" s="36"/>
      <c r="D224" s="37"/>
      <c r="F224" s="37"/>
      <c r="H224" s="35"/>
      <c r="J224" s="35"/>
    </row>
    <row r="225" spans="1:10" s="34" customFormat="1" ht="13.5">
      <c r="A225" s="31"/>
      <c r="B225" s="31"/>
      <c r="C225" s="36"/>
      <c r="D225" s="37"/>
      <c r="F225" s="37"/>
      <c r="H225" s="35"/>
      <c r="J225" s="35"/>
    </row>
    <row r="226" spans="1:10" s="34" customFormat="1" ht="13.5">
      <c r="A226" s="31"/>
      <c r="B226" s="31"/>
      <c r="C226" s="36"/>
      <c r="D226" s="37"/>
      <c r="F226" s="37"/>
      <c r="H226" s="35"/>
      <c r="J226" s="35"/>
    </row>
    <row r="227" spans="1:10" s="34" customFormat="1" ht="13.5">
      <c r="A227" s="31"/>
      <c r="B227" s="31"/>
      <c r="C227" s="36"/>
      <c r="D227" s="37"/>
      <c r="F227" s="37"/>
      <c r="H227" s="35"/>
      <c r="J227" s="35"/>
    </row>
    <row r="228" spans="1:10" s="34" customFormat="1" ht="13.5">
      <c r="A228" s="31"/>
      <c r="B228" s="31"/>
      <c r="C228" s="36"/>
      <c r="D228" s="37"/>
      <c r="F228" s="37"/>
      <c r="H228" s="35"/>
      <c r="J228" s="35"/>
    </row>
    <row r="229" spans="1:10" s="34" customFormat="1" ht="13.5">
      <c r="A229" s="31"/>
      <c r="B229" s="31"/>
      <c r="C229" s="36"/>
      <c r="D229" s="37"/>
      <c r="F229" s="37"/>
      <c r="H229" s="35"/>
      <c r="J229" s="35"/>
    </row>
    <row r="230" spans="1:10" s="34" customFormat="1" ht="13.5">
      <c r="A230" s="31"/>
      <c r="B230" s="31"/>
      <c r="C230" s="36"/>
      <c r="D230" s="37"/>
      <c r="F230" s="37"/>
      <c r="H230" s="35"/>
      <c r="J230" s="35"/>
    </row>
    <row r="231" spans="1:10" s="34" customFormat="1" ht="13.5">
      <c r="A231" s="31"/>
      <c r="B231" s="31"/>
      <c r="C231" s="36"/>
      <c r="D231" s="37"/>
      <c r="F231" s="37"/>
      <c r="H231" s="35"/>
      <c r="J231" s="35"/>
    </row>
    <row r="232" spans="1:10" s="34" customFormat="1" ht="13.5">
      <c r="A232" s="31"/>
      <c r="B232" s="31"/>
      <c r="C232" s="36"/>
      <c r="D232" s="37"/>
      <c r="F232" s="37"/>
      <c r="H232" s="35"/>
      <c r="J232" s="35"/>
    </row>
    <row r="233" spans="1:10" s="34" customFormat="1" ht="13.5">
      <c r="A233" s="31"/>
      <c r="B233" s="31"/>
      <c r="C233" s="36"/>
      <c r="D233" s="37"/>
      <c r="F233" s="37"/>
      <c r="H233" s="35"/>
      <c r="J233" s="35"/>
    </row>
    <row r="234" spans="1:10" s="34" customFormat="1" ht="13.5">
      <c r="A234" s="31"/>
      <c r="B234" s="31"/>
      <c r="C234" s="36"/>
      <c r="D234" s="37"/>
      <c r="F234" s="37"/>
      <c r="H234" s="35"/>
      <c r="J234" s="35"/>
    </row>
    <row r="235" spans="1:10" s="34" customFormat="1" ht="13.5">
      <c r="A235" s="31"/>
      <c r="B235" s="31"/>
      <c r="C235" s="36"/>
      <c r="D235" s="37"/>
      <c r="F235" s="37"/>
      <c r="H235" s="35"/>
      <c r="J235" s="35"/>
    </row>
    <row r="236" spans="1:10" s="34" customFormat="1" ht="13.5">
      <c r="A236" s="31"/>
      <c r="B236" s="31"/>
      <c r="C236" s="36"/>
      <c r="D236" s="37"/>
      <c r="F236" s="37"/>
      <c r="H236" s="35"/>
      <c r="J236" s="35"/>
    </row>
    <row r="237" spans="1:10" s="34" customFormat="1" ht="13.5">
      <c r="A237" s="31"/>
      <c r="B237" s="31"/>
      <c r="C237" s="36"/>
      <c r="D237" s="37"/>
      <c r="F237" s="37"/>
      <c r="H237" s="35"/>
      <c r="J237" s="35"/>
    </row>
    <row r="238" spans="1:10" s="34" customFormat="1" ht="13.5">
      <c r="A238" s="31"/>
      <c r="B238" s="31"/>
      <c r="C238" s="36"/>
      <c r="D238" s="37"/>
      <c r="F238" s="37"/>
      <c r="H238" s="35"/>
      <c r="J238" s="35"/>
    </row>
    <row r="239" spans="1:10" s="34" customFormat="1" ht="13.5">
      <c r="A239" s="31"/>
      <c r="B239" s="31"/>
      <c r="C239" s="36"/>
      <c r="D239" s="37"/>
      <c r="F239" s="37"/>
      <c r="H239" s="35"/>
      <c r="J239" s="35"/>
    </row>
  </sheetData>
  <sheetProtection/>
  <mergeCells count="27">
    <mergeCell ref="F1:K1"/>
    <mergeCell ref="F2:K2"/>
    <mergeCell ref="F3:K3"/>
    <mergeCell ref="F4:K4"/>
    <mergeCell ref="F5:K5"/>
    <mergeCell ref="K10:K11"/>
    <mergeCell ref="A7:K7"/>
    <mergeCell ref="I10:I11"/>
    <mergeCell ref="B10:B11"/>
    <mergeCell ref="A139:E141"/>
    <mergeCell ref="I139:K141"/>
    <mergeCell ref="A10:A11"/>
    <mergeCell ref="E10:E11"/>
    <mergeCell ref="G10:G11"/>
    <mergeCell ref="A8:K8"/>
    <mergeCell ref="A32:K32"/>
    <mergeCell ref="A43:K43"/>
    <mergeCell ref="A75:K75"/>
    <mergeCell ref="A92:K92"/>
    <mergeCell ref="A124:K124"/>
    <mergeCell ref="A134:K134"/>
    <mergeCell ref="A97:K97"/>
    <mergeCell ref="A101:K101"/>
    <mergeCell ref="A103:K103"/>
    <mergeCell ref="A105:K105"/>
    <mergeCell ref="A109:K109"/>
    <mergeCell ref="A120:K120"/>
  </mergeCells>
  <printOptions horizontalCentered="1"/>
  <pageMargins left="1.1811023622047245" right="0.3937007874015748" top="0.3937007874015748" bottom="0.5905511811023623" header="0.1968503937007874" footer="0.15748031496062992"/>
  <pageSetup horizontalDpi="600" verticalDpi="600" orientation="portrait" paperSize="9" scale="55" r:id="rId1"/>
  <headerFooter differentFirst="1" alignWithMargins="0">
    <oddHeader>&amp;C&amp;P
</oddHeader>
  </headerFooter>
  <rowBreaks count="1" manualBreakCount="1">
    <brk id="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Manager1</cp:lastModifiedBy>
  <cp:lastPrinted>2019-10-30T07:28:39Z</cp:lastPrinted>
  <dcterms:created xsi:type="dcterms:W3CDTF">2006-05-06T07:58:30Z</dcterms:created>
  <dcterms:modified xsi:type="dcterms:W3CDTF">2020-09-24T08:57:29Z</dcterms:modified>
  <cp:category/>
  <cp:version/>
  <cp:contentType/>
  <cp:contentStatus/>
</cp:coreProperties>
</file>